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uzik\Documents\_MODERNIZACNI_FOND\VÝZVY\HEAT\1_2022\"/>
    </mc:Choice>
  </mc:AlternateContent>
  <workbookProtection workbookAlgorithmName="SHA-512" workbookHashValue="XPPfVO2NaWVDndiwKKDC9vIrR6d27WEDq+w+FlqUe+zNVS0i3C/gWFJatkOO6bj/Qmwbd2/C72N1JvxNKQ0MEA==" workbookSaltValue="IgYqoDz7fyppWZsZq29krA==" workbookSpinCount="100000" lockStructure="1"/>
  <bookViews>
    <workbookView xWindow="0" yWindow="0" windowWidth="20490" windowHeight="7170"/>
  </bookViews>
  <sheets>
    <sheet name="HEAT_Vstupní údaje" sheetId="1" r:id="rId1"/>
    <sheet name="HEAT_FinAnalýza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8" i="1" l="1"/>
  <c r="I29" i="2" l="1"/>
  <c r="B126" i="1" l="1"/>
  <c r="B106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F36" i="1" s="1"/>
  <c r="E35" i="1"/>
  <c r="AN36" i="1" l="1"/>
  <c r="J36" i="1"/>
  <c r="N36" i="1"/>
  <c r="R36" i="1"/>
  <c r="V36" i="1"/>
  <c r="Z36" i="1"/>
  <c r="AD36" i="1"/>
  <c r="AH36" i="1"/>
  <c r="AL36" i="1"/>
  <c r="AP36" i="1"/>
  <c r="I36" i="1"/>
  <c r="M36" i="1"/>
  <c r="Y36" i="1"/>
  <c r="AC36" i="1"/>
  <c r="AK36" i="1"/>
  <c r="G36" i="1"/>
  <c r="K36" i="1"/>
  <c r="O36" i="1"/>
  <c r="S36" i="1"/>
  <c r="W36" i="1"/>
  <c r="AA36" i="1"/>
  <c r="AE36" i="1"/>
  <c r="AI36" i="1"/>
  <c r="AM36" i="1"/>
  <c r="AQ36" i="1"/>
  <c r="Q36" i="1"/>
  <c r="U36" i="1"/>
  <c r="AG36" i="1"/>
  <c r="AO36" i="1"/>
  <c r="H36" i="1"/>
  <c r="L36" i="1"/>
  <c r="P36" i="1"/>
  <c r="T36" i="1"/>
  <c r="X36" i="1"/>
  <c r="AB36" i="1"/>
  <c r="AF36" i="1"/>
  <c r="AJ36" i="1"/>
  <c r="AQ80" i="1" l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0" i="2" l="1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I52" i="2"/>
  <c r="H52" i="2"/>
  <c r="G52" i="2"/>
  <c r="F52" i="2"/>
  <c r="AR51" i="2"/>
  <c r="AR121" i="2" s="1"/>
  <c r="AQ51" i="2"/>
  <c r="AQ121" i="2" s="1"/>
  <c r="AP51" i="2"/>
  <c r="AP121" i="2" s="1"/>
  <c r="AO51" i="2"/>
  <c r="AN51" i="2"/>
  <c r="AN121" i="2" s="1"/>
  <c r="AM51" i="2"/>
  <c r="AM121" i="2" s="1"/>
  <c r="AL51" i="2"/>
  <c r="AL121" i="2" s="1"/>
  <c r="AK51" i="2"/>
  <c r="AK121" i="2" s="1"/>
  <c r="AJ51" i="2"/>
  <c r="AJ121" i="2" s="1"/>
  <c r="AI51" i="2"/>
  <c r="AI121" i="2" s="1"/>
  <c r="AH51" i="2"/>
  <c r="AH121" i="2" s="1"/>
  <c r="AG51" i="2"/>
  <c r="AF51" i="2"/>
  <c r="AF121" i="2" s="1"/>
  <c r="AE51" i="2"/>
  <c r="AE121" i="2" s="1"/>
  <c r="AD51" i="2"/>
  <c r="AD121" i="2" s="1"/>
  <c r="AC51" i="2"/>
  <c r="AC121" i="2" s="1"/>
  <c r="AB51" i="2"/>
  <c r="AB121" i="2" s="1"/>
  <c r="AA51" i="2"/>
  <c r="AA121" i="2" s="1"/>
  <c r="Z51" i="2"/>
  <c r="Z121" i="2" s="1"/>
  <c r="Y51" i="2"/>
  <c r="X51" i="2"/>
  <c r="X121" i="2" s="1"/>
  <c r="W51" i="2"/>
  <c r="W121" i="2" s="1"/>
  <c r="V51" i="2"/>
  <c r="V121" i="2" s="1"/>
  <c r="U51" i="2"/>
  <c r="U121" i="2" s="1"/>
  <c r="T51" i="2"/>
  <c r="T121" i="2" s="1"/>
  <c r="S51" i="2"/>
  <c r="S121" i="2" s="1"/>
  <c r="R51" i="2"/>
  <c r="R121" i="2" s="1"/>
  <c r="Q51" i="2"/>
  <c r="P51" i="2"/>
  <c r="P121" i="2" s="1"/>
  <c r="O51" i="2"/>
  <c r="O121" i="2" s="1"/>
  <c r="N51" i="2"/>
  <c r="N121" i="2" s="1"/>
  <c r="M51" i="2"/>
  <c r="M121" i="2" s="1"/>
  <c r="L51" i="2"/>
  <c r="L121" i="2" s="1"/>
  <c r="K51" i="2"/>
  <c r="K121" i="2" s="1"/>
  <c r="H51" i="2"/>
  <c r="H121" i="2" s="1"/>
  <c r="G51" i="2"/>
  <c r="G121" i="2" s="1"/>
  <c r="F51" i="2"/>
  <c r="D45" i="2"/>
  <c r="D116" i="2" s="1"/>
  <c r="F42" i="2"/>
  <c r="F113" i="2" s="1"/>
  <c r="D41" i="2"/>
  <c r="D110" i="2" s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B46" i="1"/>
  <c r="D53" i="2"/>
  <c r="B41" i="1"/>
  <c r="B43" i="1" s="1"/>
  <c r="B44" i="1" s="1"/>
  <c r="B36" i="1"/>
  <c r="F34" i="1"/>
  <c r="G42" i="2" s="1"/>
  <c r="B29" i="1"/>
  <c r="B28" i="1"/>
  <c r="E12" i="1"/>
  <c r="F12" i="1" s="1"/>
  <c r="B11" i="1"/>
  <c r="F121" i="2" l="1"/>
  <c r="AM50" i="2"/>
  <c r="Z50" i="2"/>
  <c r="P50" i="2"/>
  <c r="W50" i="2"/>
  <c r="AH50" i="2"/>
  <c r="AP50" i="2"/>
  <c r="R50" i="2"/>
  <c r="S50" i="2"/>
  <c r="M50" i="2"/>
  <c r="U50" i="2"/>
  <c r="AC50" i="2"/>
  <c r="AK50" i="2"/>
  <c r="N50" i="2"/>
  <c r="V50" i="2"/>
  <c r="AD50" i="2"/>
  <c r="AL50" i="2"/>
  <c r="AB50" i="2"/>
  <c r="O50" i="2"/>
  <c r="AE50" i="2"/>
  <c r="F50" i="2"/>
  <c r="G50" i="2"/>
  <c r="E13" i="1"/>
  <c r="E14" i="1" s="1"/>
  <c r="K50" i="2"/>
  <c r="T50" i="2"/>
  <c r="L50" i="2"/>
  <c r="AQ50" i="2"/>
  <c r="F1" i="2"/>
  <c r="AR50" i="2"/>
  <c r="AI50" i="2"/>
  <c r="G34" i="1"/>
  <c r="H42" i="2" s="1"/>
  <c r="H113" i="2" s="1"/>
  <c r="J51" i="2"/>
  <c r="J121" i="2" s="1"/>
  <c r="J110" i="2" s="1"/>
  <c r="AJ50" i="2"/>
  <c r="AA50" i="2"/>
  <c r="B47" i="1"/>
  <c r="G12" i="1"/>
  <c r="G1" i="2"/>
  <c r="F13" i="1"/>
  <c r="G113" i="2"/>
  <c r="Q121" i="2"/>
  <c r="Q110" i="2" s="1"/>
  <c r="Q50" i="2"/>
  <c r="Y121" i="2"/>
  <c r="Y110" i="2" s="1"/>
  <c r="Y50" i="2"/>
  <c r="AG121" i="2"/>
  <c r="AG110" i="2" s="1"/>
  <c r="AG50" i="2"/>
  <c r="AO121" i="2"/>
  <c r="AO110" i="2" s="1"/>
  <c r="AO50" i="2"/>
  <c r="D122" i="2"/>
  <c r="H50" i="2"/>
  <c r="I51" i="2"/>
  <c r="AQ110" i="2"/>
  <c r="AI110" i="2"/>
  <c r="AA110" i="2"/>
  <c r="S110" i="2"/>
  <c r="K110" i="2"/>
  <c r="AN110" i="2"/>
  <c r="AF110" i="2"/>
  <c r="X110" i="2"/>
  <c r="P110" i="2"/>
  <c r="H110" i="2"/>
  <c r="AM110" i="2"/>
  <c r="AE110" i="2"/>
  <c r="W110" i="2"/>
  <c r="O110" i="2"/>
  <c r="G110" i="2"/>
  <c r="AC110" i="2"/>
  <c r="M110" i="2"/>
  <c r="AR110" i="2"/>
  <c r="AB110" i="2"/>
  <c r="L110" i="2"/>
  <c r="AL110" i="2"/>
  <c r="V110" i="2"/>
  <c r="F110" i="2"/>
  <c r="U110" i="2"/>
  <c r="T110" i="2"/>
  <c r="AK110" i="2"/>
  <c r="N110" i="2"/>
  <c r="AP110" i="2"/>
  <c r="AJ110" i="2"/>
  <c r="AH110" i="2"/>
  <c r="AD110" i="2"/>
  <c r="Z110" i="2"/>
  <c r="R110" i="2"/>
  <c r="AN50" i="2"/>
  <c r="AF50" i="2"/>
  <c r="X50" i="2"/>
  <c r="D51" i="2" l="1"/>
  <c r="D121" i="2" s="1"/>
  <c r="H34" i="1"/>
  <c r="I42" i="2" s="1"/>
  <c r="F32" i="2"/>
  <c r="F101" i="2" s="1"/>
  <c r="F23" i="2"/>
  <c r="F92" i="2" s="1"/>
  <c r="F33" i="2"/>
  <c r="F102" i="2" s="1"/>
  <c r="F7" i="2"/>
  <c r="F20" i="2" s="1"/>
  <c r="F34" i="2"/>
  <c r="F103" i="2" s="1"/>
  <c r="F108" i="2"/>
  <c r="F14" i="1"/>
  <c r="G3" i="2" s="1"/>
  <c r="F39" i="2"/>
  <c r="F28" i="2"/>
  <c r="F97" i="2" s="1"/>
  <c r="F15" i="2"/>
  <c r="F6" i="2"/>
  <c r="J52" i="2"/>
  <c r="J50" i="2" s="1"/>
  <c r="I121" i="2"/>
  <c r="I110" i="2" s="1"/>
  <c r="I50" i="2"/>
  <c r="G111" i="2"/>
  <c r="G112" i="2" s="1"/>
  <c r="G114" i="2" s="1"/>
  <c r="F112" i="2"/>
  <c r="F114" i="2" s="1"/>
  <c r="H1" i="2"/>
  <c r="G13" i="1"/>
  <c r="H12" i="1"/>
  <c r="H13" i="1" s="1"/>
  <c r="D50" i="2" l="1"/>
  <c r="D52" i="2" s="1"/>
  <c r="I34" i="1"/>
  <c r="J34" i="1" s="1"/>
  <c r="F5" i="2"/>
  <c r="F10" i="2" s="1"/>
  <c r="F13" i="2" s="1"/>
  <c r="F16" i="2" s="1"/>
  <c r="F8" i="2"/>
  <c r="F12" i="2" s="1"/>
  <c r="F11" i="2"/>
  <c r="F19" i="2"/>
  <c r="F27" i="2"/>
  <c r="F18" i="2"/>
  <c r="F96" i="2"/>
  <c r="F35" i="2"/>
  <c r="F104" i="2"/>
  <c r="G39" i="2"/>
  <c r="G6" i="2"/>
  <c r="G15" i="2"/>
  <c r="G32" i="2"/>
  <c r="G101" i="2" s="1"/>
  <c r="G7" i="2"/>
  <c r="G27" i="2" s="1"/>
  <c r="G108" i="2"/>
  <c r="G34" i="2"/>
  <c r="G103" i="2" s="1"/>
  <c r="G28" i="2"/>
  <c r="G97" i="2" s="1"/>
  <c r="G23" i="2"/>
  <c r="G92" i="2" s="1"/>
  <c r="G5" i="2"/>
  <c r="G85" i="2" s="1"/>
  <c r="G8" i="2"/>
  <c r="G33" i="2"/>
  <c r="G102" i="2" s="1"/>
  <c r="I113" i="2"/>
  <c r="H111" i="2"/>
  <c r="G14" i="1"/>
  <c r="H3" i="2" s="1"/>
  <c r="B35" i="1"/>
  <c r="I1" i="2"/>
  <c r="I12" i="1"/>
  <c r="H14" i="1"/>
  <c r="I3" i="2" s="1"/>
  <c r="G11" i="2" l="1"/>
  <c r="G19" i="2"/>
  <c r="G18" i="2"/>
  <c r="G21" i="2" s="1"/>
  <c r="G20" i="2"/>
  <c r="J42" i="2"/>
  <c r="J113" i="2" s="1"/>
  <c r="F85" i="2"/>
  <c r="F86" i="2"/>
  <c r="G104" i="2"/>
  <c r="G96" i="2"/>
  <c r="F57" i="2"/>
  <c r="F26" i="2"/>
  <c r="F29" i="2" s="1"/>
  <c r="F37" i="2" s="1"/>
  <c r="F89" i="2"/>
  <c r="G12" i="2"/>
  <c r="G10" i="2"/>
  <c r="G13" i="2" s="1"/>
  <c r="G16" i="2" s="1"/>
  <c r="F87" i="2"/>
  <c r="G35" i="2"/>
  <c r="F21" i="2"/>
  <c r="G87" i="2"/>
  <c r="G86" i="2"/>
  <c r="H108" i="2"/>
  <c r="H39" i="2"/>
  <c r="H28" i="2"/>
  <c r="H97" i="2" s="1"/>
  <c r="H32" i="2"/>
  <c r="H101" i="2" s="1"/>
  <c r="H23" i="2"/>
  <c r="H92" i="2" s="1"/>
  <c r="H34" i="2"/>
  <c r="H103" i="2" s="1"/>
  <c r="H33" i="2"/>
  <c r="H102" i="2" s="1"/>
  <c r="H15" i="2"/>
  <c r="H6" i="2"/>
  <c r="H5" i="2" s="1"/>
  <c r="H7" i="2"/>
  <c r="I28" i="2"/>
  <c r="I97" i="2" s="1"/>
  <c r="I33" i="2"/>
  <c r="I102" i="2" s="1"/>
  <c r="I108" i="2"/>
  <c r="I34" i="2"/>
  <c r="I103" i="2" s="1"/>
  <c r="I23" i="2"/>
  <c r="I92" i="2" s="1"/>
  <c r="I15" i="2"/>
  <c r="I32" i="2"/>
  <c r="I101" i="2" s="1"/>
  <c r="I7" i="2"/>
  <c r="I6" i="2"/>
  <c r="I39" i="2"/>
  <c r="I111" i="2"/>
  <c r="H112" i="2"/>
  <c r="H114" i="2" s="1"/>
  <c r="J1" i="2"/>
  <c r="I13" i="1"/>
  <c r="J12" i="1"/>
  <c r="K42" i="2"/>
  <c r="K34" i="1"/>
  <c r="H8" i="2" l="1"/>
  <c r="H86" i="2" s="1"/>
  <c r="F88" i="2"/>
  <c r="F90" i="2" s="1"/>
  <c r="F95" i="2" s="1"/>
  <c r="F98" i="2" s="1"/>
  <c r="I18" i="2"/>
  <c r="I27" i="2"/>
  <c r="I8" i="2"/>
  <c r="I20" i="2" s="1"/>
  <c r="F106" i="2"/>
  <c r="G89" i="2"/>
  <c r="G26" i="2"/>
  <c r="G29" i="2" s="1"/>
  <c r="G37" i="2" s="1"/>
  <c r="G57" i="2"/>
  <c r="H85" i="2"/>
  <c r="H10" i="2"/>
  <c r="H13" i="2" s="1"/>
  <c r="H16" i="2" s="1"/>
  <c r="H26" i="2" s="1"/>
  <c r="H19" i="2"/>
  <c r="I5" i="2"/>
  <c r="I11" i="2"/>
  <c r="I35" i="2"/>
  <c r="H20" i="2"/>
  <c r="H27" i="2"/>
  <c r="F49" i="2"/>
  <c r="F40" i="2"/>
  <c r="F54" i="2" s="1"/>
  <c r="F38" i="2"/>
  <c r="H35" i="2"/>
  <c r="I12" i="2"/>
  <c r="G88" i="2"/>
  <c r="G58" i="2" s="1"/>
  <c r="I96" i="2"/>
  <c r="H104" i="2"/>
  <c r="L42" i="2"/>
  <c r="L34" i="1"/>
  <c r="K1" i="2"/>
  <c r="J13" i="1"/>
  <c r="J14" i="1" s="1"/>
  <c r="K3" i="2" s="1"/>
  <c r="K12" i="1"/>
  <c r="H96" i="2"/>
  <c r="K113" i="2"/>
  <c r="J111" i="2"/>
  <c r="I14" i="1"/>
  <c r="J3" i="2" s="1"/>
  <c r="I112" i="2"/>
  <c r="I114" i="2" s="1"/>
  <c r="I104" i="2"/>
  <c r="I87" i="2" l="1"/>
  <c r="H12" i="2"/>
  <c r="H87" i="2"/>
  <c r="H88" i="2" s="1"/>
  <c r="H11" i="2"/>
  <c r="F58" i="2"/>
  <c r="I86" i="2"/>
  <c r="H29" i="2"/>
  <c r="H37" i="2" s="1"/>
  <c r="H40" i="2" s="1"/>
  <c r="H54" i="2" s="1"/>
  <c r="H21" i="2"/>
  <c r="I19" i="2"/>
  <c r="I21" i="2" s="1"/>
  <c r="F55" i="2"/>
  <c r="H57" i="2"/>
  <c r="H89" i="2"/>
  <c r="G40" i="2"/>
  <c r="G54" i="2" s="1"/>
  <c r="G49" i="2"/>
  <c r="G38" i="2"/>
  <c r="I85" i="2"/>
  <c r="I10" i="2"/>
  <c r="I13" i="2" s="1"/>
  <c r="I16" i="2" s="1"/>
  <c r="F120" i="2"/>
  <c r="F109" i="2"/>
  <c r="F107" i="2"/>
  <c r="G90" i="2"/>
  <c r="G95" i="2" s="1"/>
  <c r="G98" i="2" s="1"/>
  <c r="L1" i="2"/>
  <c r="K13" i="1"/>
  <c r="L12" i="1"/>
  <c r="K108" i="2"/>
  <c r="K32" i="2"/>
  <c r="K101" i="2" s="1"/>
  <c r="K33" i="2"/>
  <c r="K102" i="2" s="1"/>
  <c r="K23" i="2"/>
  <c r="K92" i="2" s="1"/>
  <c r="K39" i="2"/>
  <c r="K6" i="2"/>
  <c r="K5" i="2" s="1"/>
  <c r="K28" i="2"/>
  <c r="K97" i="2" s="1"/>
  <c r="K34" i="2"/>
  <c r="K103" i="2" s="1"/>
  <c r="K15" i="2"/>
  <c r="K7" i="2"/>
  <c r="K111" i="2"/>
  <c r="M34" i="1"/>
  <c r="M42" i="2"/>
  <c r="J112" i="2"/>
  <c r="J114" i="2" s="1"/>
  <c r="L113" i="2"/>
  <c r="J108" i="2"/>
  <c r="J32" i="2"/>
  <c r="J101" i="2" s="1"/>
  <c r="J34" i="2"/>
  <c r="J103" i="2" s="1"/>
  <c r="J33" i="2"/>
  <c r="J102" i="2" s="1"/>
  <c r="J39" i="2"/>
  <c r="J15" i="2"/>
  <c r="J7" i="2"/>
  <c r="J6" i="2"/>
  <c r="J5" i="2" s="1"/>
  <c r="J23" i="2"/>
  <c r="J92" i="2" s="1"/>
  <c r="J28" i="2"/>
  <c r="J97" i="2" s="1"/>
  <c r="H38" i="2" l="1"/>
  <c r="I88" i="2"/>
  <c r="I58" i="2" s="1"/>
  <c r="H49" i="2"/>
  <c r="H55" i="2" s="1"/>
  <c r="H90" i="2"/>
  <c r="H95" i="2" s="1"/>
  <c r="H98" i="2" s="1"/>
  <c r="J27" i="2"/>
  <c r="G55" i="2"/>
  <c r="J85" i="2"/>
  <c r="J10" i="2"/>
  <c r="H106" i="2"/>
  <c r="I26" i="2"/>
  <c r="I37" i="2" s="1"/>
  <c r="I57" i="2"/>
  <c r="I89" i="2"/>
  <c r="G106" i="2"/>
  <c r="J8" i="2"/>
  <c r="J11" i="2" s="1"/>
  <c r="F115" i="2"/>
  <c r="F116" i="2" s="1"/>
  <c r="F117" i="2" s="1"/>
  <c r="F123" i="2"/>
  <c r="F124" i="2" s="1"/>
  <c r="F56" i="2" s="1"/>
  <c r="J35" i="2"/>
  <c r="J18" i="2"/>
  <c r="K27" i="2"/>
  <c r="J96" i="2"/>
  <c r="K10" i="2"/>
  <c r="K85" i="2"/>
  <c r="H58" i="2"/>
  <c r="K8" i="2"/>
  <c r="K19" i="2" s="1"/>
  <c r="M1" i="2"/>
  <c r="M12" i="1"/>
  <c r="L13" i="1"/>
  <c r="L14" i="1" s="1"/>
  <c r="M3" i="2" s="1"/>
  <c r="K104" i="2"/>
  <c r="K14" i="1"/>
  <c r="L3" i="2" s="1"/>
  <c r="J86" i="2"/>
  <c r="J104" i="2"/>
  <c r="L111" i="2"/>
  <c r="K112" i="2"/>
  <c r="K114" i="2" s="1"/>
  <c r="K96" i="2"/>
  <c r="M113" i="2"/>
  <c r="K18" i="2"/>
  <c r="K35" i="2"/>
  <c r="N34" i="1"/>
  <c r="N42" i="2"/>
  <c r="J12" i="2" l="1"/>
  <c r="J87" i="2"/>
  <c r="J88" i="2" s="1"/>
  <c r="J58" i="2" s="1"/>
  <c r="I90" i="2"/>
  <c r="I95" i="2" s="1"/>
  <c r="I98" i="2" s="1"/>
  <c r="I106" i="2" s="1"/>
  <c r="J13" i="2"/>
  <c r="J16" i="2" s="1"/>
  <c r="J26" i="2" s="1"/>
  <c r="J29" i="2" s="1"/>
  <c r="J37" i="2" s="1"/>
  <c r="J19" i="2"/>
  <c r="J20" i="2"/>
  <c r="K12" i="2"/>
  <c r="K11" i="2"/>
  <c r="K13" i="2" s="1"/>
  <c r="K16" i="2" s="1"/>
  <c r="K57" i="2" s="1"/>
  <c r="I40" i="2"/>
  <c r="I54" i="2" s="1"/>
  <c r="I49" i="2"/>
  <c r="I38" i="2"/>
  <c r="H120" i="2"/>
  <c r="H109" i="2"/>
  <c r="H107" i="2"/>
  <c r="G120" i="2"/>
  <c r="G109" i="2"/>
  <c r="G107" i="2"/>
  <c r="K87" i="2"/>
  <c r="K86" i="2"/>
  <c r="K20" i="2"/>
  <c r="K21" i="2" s="1"/>
  <c r="M34" i="2"/>
  <c r="M103" i="2" s="1"/>
  <c r="M23" i="2"/>
  <c r="M92" i="2" s="1"/>
  <c r="M108" i="2"/>
  <c r="M39" i="2"/>
  <c r="M15" i="2"/>
  <c r="M6" i="2"/>
  <c r="M5" i="2" s="1"/>
  <c r="M85" i="2" s="1"/>
  <c r="M7" i="2"/>
  <c r="M33" i="2"/>
  <c r="M102" i="2" s="1"/>
  <c r="M32" i="2"/>
  <c r="M101" i="2" s="1"/>
  <c r="M28" i="2"/>
  <c r="M97" i="2" s="1"/>
  <c r="M13" i="1"/>
  <c r="N12" i="1"/>
  <c r="N1" i="2"/>
  <c r="O42" i="2"/>
  <c r="O34" i="1"/>
  <c r="M111" i="2"/>
  <c r="L112" i="2"/>
  <c r="L114" i="2" s="1"/>
  <c r="L108" i="2"/>
  <c r="L33" i="2"/>
  <c r="L102" i="2" s="1"/>
  <c r="L34" i="2"/>
  <c r="L103" i="2" s="1"/>
  <c r="L32" i="2"/>
  <c r="L101" i="2" s="1"/>
  <c r="L28" i="2"/>
  <c r="L97" i="2" s="1"/>
  <c r="L39" i="2"/>
  <c r="L15" i="2"/>
  <c r="L7" i="2"/>
  <c r="L23" i="2"/>
  <c r="L92" i="2" s="1"/>
  <c r="L6" i="2"/>
  <c r="L5" i="2" s="1"/>
  <c r="N113" i="2"/>
  <c r="J21" i="2" l="1"/>
  <c r="J89" i="2"/>
  <c r="J90" i="2" s="1"/>
  <c r="J95" i="2" s="1"/>
  <c r="J98" i="2" s="1"/>
  <c r="J57" i="2"/>
  <c r="I55" i="2"/>
  <c r="K26" i="2"/>
  <c r="K29" i="2" s="1"/>
  <c r="K37" i="2" s="1"/>
  <c r="K38" i="2" s="1"/>
  <c r="G123" i="2"/>
  <c r="G124" i="2" s="1"/>
  <c r="G56" i="2" s="1"/>
  <c r="G115" i="2"/>
  <c r="G116" i="2" s="1"/>
  <c r="G117" i="2" s="1"/>
  <c r="J40" i="2"/>
  <c r="J54" i="2" s="1"/>
  <c r="J38" i="2"/>
  <c r="J49" i="2"/>
  <c r="L8" i="2"/>
  <c r="L11" i="2" s="1"/>
  <c r="H115" i="2"/>
  <c r="H116" i="2" s="1"/>
  <c r="H117" i="2" s="1"/>
  <c r="H123" i="2"/>
  <c r="H124" i="2" s="1"/>
  <c r="H56" i="2" s="1"/>
  <c r="I120" i="2"/>
  <c r="I109" i="2"/>
  <c r="L35" i="2"/>
  <c r="I107" i="2"/>
  <c r="K89" i="2"/>
  <c r="K88" i="2"/>
  <c r="K58" i="2" s="1"/>
  <c r="M35" i="2"/>
  <c r="L10" i="2"/>
  <c r="L85" i="2"/>
  <c r="O1" i="2"/>
  <c r="O12" i="1"/>
  <c r="N13" i="1"/>
  <c r="N14" i="1" s="1"/>
  <c r="O3" i="2" s="1"/>
  <c r="L18" i="2"/>
  <c r="L27" i="2"/>
  <c r="M18" i="2"/>
  <c r="M10" i="2"/>
  <c r="M8" i="2"/>
  <c r="M19" i="2" s="1"/>
  <c r="M27" i="2"/>
  <c r="M14" i="1"/>
  <c r="N3" i="2" s="1"/>
  <c r="L96" i="2"/>
  <c r="N111" i="2"/>
  <c r="M112" i="2"/>
  <c r="M114" i="2" s="1"/>
  <c r="L104" i="2"/>
  <c r="P42" i="2"/>
  <c r="P34" i="1"/>
  <c r="M104" i="2"/>
  <c r="O113" i="2"/>
  <c r="M96" i="2"/>
  <c r="L20" i="2" l="1"/>
  <c r="L19" i="2"/>
  <c r="L21" i="2" s="1"/>
  <c r="K49" i="2"/>
  <c r="K40" i="2"/>
  <c r="K54" i="2" s="1"/>
  <c r="J55" i="2"/>
  <c r="L12" i="2"/>
  <c r="L13" i="2" s="1"/>
  <c r="L16" i="2" s="1"/>
  <c r="L87" i="2"/>
  <c r="L86" i="2"/>
  <c r="J106" i="2"/>
  <c r="I115" i="2"/>
  <c r="I116" i="2" s="1"/>
  <c r="I117" i="2" s="1"/>
  <c r="I123" i="2"/>
  <c r="I124" i="2" s="1"/>
  <c r="I56" i="2" s="1"/>
  <c r="K90" i="2"/>
  <c r="K95" i="2" s="1"/>
  <c r="K98" i="2" s="1"/>
  <c r="K106" i="2" s="1"/>
  <c r="M86" i="2"/>
  <c r="M12" i="2"/>
  <c r="M87" i="2"/>
  <c r="M20" i="2"/>
  <c r="M21" i="2" s="1"/>
  <c r="N108" i="2"/>
  <c r="N23" i="2"/>
  <c r="N92" i="2" s="1"/>
  <c r="N28" i="2"/>
  <c r="N97" i="2" s="1"/>
  <c r="N39" i="2"/>
  <c r="N6" i="2"/>
  <c r="N5" i="2" s="1"/>
  <c r="N10" i="2" s="1"/>
  <c r="N7" i="2"/>
  <c r="N34" i="2"/>
  <c r="N103" i="2" s="1"/>
  <c r="N33" i="2"/>
  <c r="N102" i="2" s="1"/>
  <c r="N32" i="2"/>
  <c r="N101" i="2" s="1"/>
  <c r="N15" i="2"/>
  <c r="O108" i="2"/>
  <c r="O39" i="2"/>
  <c r="O7" i="2"/>
  <c r="O18" i="2" s="1"/>
  <c r="O34" i="2"/>
  <c r="O103" i="2" s="1"/>
  <c r="O33" i="2"/>
  <c r="O102" i="2" s="1"/>
  <c r="O32" i="2"/>
  <c r="O101" i="2" s="1"/>
  <c r="O28" i="2"/>
  <c r="O97" i="2" s="1"/>
  <c r="O6" i="2"/>
  <c r="O5" i="2" s="1"/>
  <c r="O10" i="2" s="1"/>
  <c r="O23" i="2"/>
  <c r="O92" i="2" s="1"/>
  <c r="O15" i="2"/>
  <c r="P113" i="2"/>
  <c r="M11" i="2"/>
  <c r="P1" i="2"/>
  <c r="P12" i="1"/>
  <c r="O13" i="1"/>
  <c r="O14" i="1" s="1"/>
  <c r="P3" i="2" s="1"/>
  <c r="O111" i="2"/>
  <c r="N112" i="2"/>
  <c r="N114" i="2" s="1"/>
  <c r="Q42" i="2"/>
  <c r="Q34" i="1"/>
  <c r="K55" i="2" l="1"/>
  <c r="L88" i="2"/>
  <c r="L58" i="2" s="1"/>
  <c r="M13" i="2"/>
  <c r="M16" i="2" s="1"/>
  <c r="M89" i="2" s="1"/>
  <c r="N8" i="2"/>
  <c r="N19" i="2" s="1"/>
  <c r="J120" i="2"/>
  <c r="J109" i="2"/>
  <c r="J107" i="2"/>
  <c r="M88" i="2"/>
  <c r="M58" i="2" s="1"/>
  <c r="K120" i="2"/>
  <c r="K109" i="2"/>
  <c r="K107" i="2"/>
  <c r="N96" i="2"/>
  <c r="O96" i="2"/>
  <c r="O8" i="2"/>
  <c r="O19" i="2" s="1"/>
  <c r="N18" i="2"/>
  <c r="R42" i="2"/>
  <c r="R34" i="1"/>
  <c r="O85" i="2"/>
  <c r="N85" i="2"/>
  <c r="P108" i="2"/>
  <c r="P39" i="2"/>
  <c r="P28" i="2"/>
  <c r="P97" i="2" s="1"/>
  <c r="P32" i="2"/>
  <c r="P101" i="2" s="1"/>
  <c r="P34" i="2"/>
  <c r="P103" i="2" s="1"/>
  <c r="P33" i="2"/>
  <c r="P102" i="2" s="1"/>
  <c r="P23" i="2"/>
  <c r="P92" i="2" s="1"/>
  <c r="P6" i="2"/>
  <c r="P5" i="2" s="1"/>
  <c r="P7" i="2"/>
  <c r="P15" i="2"/>
  <c r="Q12" i="1"/>
  <c r="P13" i="1"/>
  <c r="P14" i="1" s="1"/>
  <c r="Q3" i="2" s="1"/>
  <c r="Q1" i="2"/>
  <c r="O35" i="2"/>
  <c r="N27" i="2"/>
  <c r="N35" i="2"/>
  <c r="O104" i="2"/>
  <c r="N12" i="2"/>
  <c r="O27" i="2"/>
  <c r="N11" i="2"/>
  <c r="Q113" i="2"/>
  <c r="L57" i="2"/>
  <c r="L89" i="2"/>
  <c r="L26" i="2"/>
  <c r="L29" i="2" s="1"/>
  <c r="L37" i="2" s="1"/>
  <c r="P111" i="2"/>
  <c r="O112" i="2"/>
  <c r="O114" i="2" s="1"/>
  <c r="O11" i="2"/>
  <c r="N104" i="2"/>
  <c r="N20" i="2" l="1"/>
  <c r="N21" i="2" s="1"/>
  <c r="N87" i="2"/>
  <c r="O87" i="2"/>
  <c r="N86" i="2"/>
  <c r="L90" i="2"/>
  <c r="L95" i="2" s="1"/>
  <c r="L98" i="2" s="1"/>
  <c r="L106" i="2" s="1"/>
  <c r="L107" i="2" s="1"/>
  <c r="M26" i="2"/>
  <c r="M29" i="2" s="1"/>
  <c r="M37" i="2" s="1"/>
  <c r="M49" i="2" s="1"/>
  <c r="M57" i="2"/>
  <c r="O20" i="2"/>
  <c r="O21" i="2" s="1"/>
  <c r="N13" i="2"/>
  <c r="N16" i="2" s="1"/>
  <c r="N89" i="2" s="1"/>
  <c r="O12" i="2"/>
  <c r="O13" i="2" s="1"/>
  <c r="O16" i="2" s="1"/>
  <c r="J123" i="2"/>
  <c r="J124" i="2" s="1"/>
  <c r="J56" i="2" s="1"/>
  <c r="J115" i="2"/>
  <c r="J116" i="2" s="1"/>
  <c r="J117" i="2" s="1"/>
  <c r="M90" i="2"/>
  <c r="M95" i="2" s="1"/>
  <c r="M98" i="2" s="1"/>
  <c r="M106" i="2" s="1"/>
  <c r="M107" i="2" s="1"/>
  <c r="K123" i="2"/>
  <c r="K124" i="2" s="1"/>
  <c r="K56" i="2" s="1"/>
  <c r="K115" i="2"/>
  <c r="K116" i="2" s="1"/>
  <c r="K117" i="2" s="1"/>
  <c r="O86" i="2"/>
  <c r="P10" i="2"/>
  <c r="P85" i="2"/>
  <c r="P8" i="2"/>
  <c r="P12" i="2" s="1"/>
  <c r="P104" i="2"/>
  <c r="R1" i="2"/>
  <c r="Q13" i="1"/>
  <c r="Q14" i="1" s="1"/>
  <c r="R3" i="2" s="1"/>
  <c r="R12" i="1"/>
  <c r="Q108" i="2"/>
  <c r="Q28" i="2"/>
  <c r="Q97" i="2" s="1"/>
  <c r="Q33" i="2"/>
  <c r="Q102" i="2" s="1"/>
  <c r="Q34" i="2"/>
  <c r="Q103" i="2" s="1"/>
  <c r="Q32" i="2"/>
  <c r="Q101" i="2" s="1"/>
  <c r="Q23" i="2"/>
  <c r="Q92" i="2" s="1"/>
  <c r="Q39" i="2"/>
  <c r="Q15" i="2"/>
  <c r="Q6" i="2"/>
  <c r="Q5" i="2" s="1"/>
  <c r="Q10" i="2" s="1"/>
  <c r="Q7" i="2"/>
  <c r="Q18" i="2" s="1"/>
  <c r="Q111" i="2"/>
  <c r="P112" i="2"/>
  <c r="P114" i="2" s="1"/>
  <c r="P18" i="2"/>
  <c r="S42" i="2"/>
  <c r="S34" i="1"/>
  <c r="L49" i="2"/>
  <c r="L38" i="2"/>
  <c r="L40" i="2"/>
  <c r="P35" i="2"/>
  <c r="P27" i="2"/>
  <c r="R113" i="2"/>
  <c r="P96" i="2"/>
  <c r="M40" i="2" l="1"/>
  <c r="M54" i="2" s="1"/>
  <c r="M55" i="2" s="1"/>
  <c r="P11" i="2"/>
  <c r="P13" i="2" s="1"/>
  <c r="P16" i="2" s="1"/>
  <c r="P57" i="2" s="1"/>
  <c r="N26" i="2"/>
  <c r="N29" i="2" s="1"/>
  <c r="N37" i="2" s="1"/>
  <c r="N49" i="2" s="1"/>
  <c r="N88" i="2"/>
  <c r="N58" i="2" s="1"/>
  <c r="O88" i="2"/>
  <c r="O58" i="2" s="1"/>
  <c r="L120" i="2"/>
  <c r="L109" i="2"/>
  <c r="L123" i="2" s="1"/>
  <c r="P87" i="2"/>
  <c r="M38" i="2"/>
  <c r="P86" i="2"/>
  <c r="N57" i="2"/>
  <c r="P19" i="2"/>
  <c r="P20" i="2"/>
  <c r="O89" i="2"/>
  <c r="O26" i="2"/>
  <c r="O29" i="2" s="1"/>
  <c r="O37" i="2" s="1"/>
  <c r="O38" i="2" s="1"/>
  <c r="O57" i="2"/>
  <c r="Q8" i="2"/>
  <c r="Q86" i="2" s="1"/>
  <c r="Q27" i="2"/>
  <c r="M120" i="2"/>
  <c r="M109" i="2"/>
  <c r="M123" i="2" s="1"/>
  <c r="Q85" i="2"/>
  <c r="Q104" i="2"/>
  <c r="L54" i="2"/>
  <c r="L55" i="2" s="1"/>
  <c r="T42" i="2"/>
  <c r="T34" i="1"/>
  <c r="S113" i="2"/>
  <c r="Q35" i="2"/>
  <c r="R111" i="2"/>
  <c r="Q112" i="2"/>
  <c r="Q114" i="2" s="1"/>
  <c r="Q96" i="2"/>
  <c r="S1" i="2"/>
  <c r="R13" i="1"/>
  <c r="R14" i="1" s="1"/>
  <c r="S3" i="2" s="1"/>
  <c r="S12" i="1"/>
  <c r="R108" i="2"/>
  <c r="R32" i="2"/>
  <c r="R101" i="2" s="1"/>
  <c r="R34" i="2"/>
  <c r="R103" i="2" s="1"/>
  <c r="R33" i="2"/>
  <c r="R102" i="2" s="1"/>
  <c r="R28" i="2"/>
  <c r="R97" i="2" s="1"/>
  <c r="R23" i="2"/>
  <c r="R92" i="2" s="1"/>
  <c r="R15" i="2"/>
  <c r="R39" i="2"/>
  <c r="R7" i="2"/>
  <c r="R6" i="2"/>
  <c r="R5" i="2" s="1"/>
  <c r="N40" i="2" l="1"/>
  <c r="N54" i="2" s="1"/>
  <c r="N55" i="2" s="1"/>
  <c r="N38" i="2"/>
  <c r="P21" i="2"/>
  <c r="L115" i="2"/>
  <c r="L116" i="2" s="1"/>
  <c r="L117" i="2" s="1"/>
  <c r="N90" i="2"/>
  <c r="N95" i="2" s="1"/>
  <c r="N98" i="2" s="1"/>
  <c r="N106" i="2" s="1"/>
  <c r="N120" i="2" s="1"/>
  <c r="O90" i="2"/>
  <c r="O95" i="2" s="1"/>
  <c r="O98" i="2" s="1"/>
  <c r="O106" i="2" s="1"/>
  <c r="O109" i="2" s="1"/>
  <c r="L124" i="2"/>
  <c r="L56" i="2" s="1"/>
  <c r="P88" i="2"/>
  <c r="P58" i="2" s="1"/>
  <c r="Q20" i="2"/>
  <c r="O40" i="2"/>
  <c r="O54" i="2" s="1"/>
  <c r="O49" i="2"/>
  <c r="Q19" i="2"/>
  <c r="Q12" i="2"/>
  <c r="Q87" i="2"/>
  <c r="Q88" i="2" s="1"/>
  <c r="Q58" i="2" s="1"/>
  <c r="Q11" i="2"/>
  <c r="M115" i="2"/>
  <c r="M116" i="2" s="1"/>
  <c r="M117" i="2" s="1"/>
  <c r="P26" i="2"/>
  <c r="P29" i="2" s="1"/>
  <c r="P37" i="2" s="1"/>
  <c r="P38" i="2" s="1"/>
  <c r="M124" i="2"/>
  <c r="M56" i="2" s="1"/>
  <c r="P89" i="2"/>
  <c r="R27" i="2"/>
  <c r="R85" i="2"/>
  <c r="R10" i="2"/>
  <c r="S32" i="2"/>
  <c r="S101" i="2" s="1"/>
  <c r="S33" i="2"/>
  <c r="S102" i="2" s="1"/>
  <c r="S108" i="2"/>
  <c r="S23" i="2"/>
  <c r="S92" i="2" s="1"/>
  <c r="S39" i="2"/>
  <c r="S28" i="2"/>
  <c r="S97" i="2" s="1"/>
  <c r="S6" i="2"/>
  <c r="S5" i="2" s="1"/>
  <c r="S15" i="2"/>
  <c r="S34" i="2"/>
  <c r="S103" i="2" s="1"/>
  <c r="S7" i="2"/>
  <c r="S18" i="2" s="1"/>
  <c r="U42" i="2"/>
  <c r="U34" i="1"/>
  <c r="R35" i="2"/>
  <c r="R8" i="2"/>
  <c r="R19" i="2" s="1"/>
  <c r="T113" i="2"/>
  <c r="R104" i="2"/>
  <c r="S13" i="1"/>
  <c r="S14" i="1" s="1"/>
  <c r="T3" i="2" s="1"/>
  <c r="T1" i="2"/>
  <c r="T12" i="1"/>
  <c r="S111" i="2"/>
  <c r="R112" i="2"/>
  <c r="R114" i="2" s="1"/>
  <c r="R96" i="2"/>
  <c r="R18" i="2"/>
  <c r="Q13" i="2" l="1"/>
  <c r="Q16" i="2" s="1"/>
  <c r="Q26" i="2" s="1"/>
  <c r="Q29" i="2" s="1"/>
  <c r="Q37" i="2" s="1"/>
  <c r="Q40" i="2" s="1"/>
  <c r="O120" i="2"/>
  <c r="Q21" i="2"/>
  <c r="N107" i="2"/>
  <c r="N109" i="2"/>
  <c r="N123" i="2" s="1"/>
  <c r="N124" i="2" s="1"/>
  <c r="N56" i="2" s="1"/>
  <c r="O107" i="2"/>
  <c r="P90" i="2"/>
  <c r="P95" i="2" s="1"/>
  <c r="P98" i="2" s="1"/>
  <c r="P106" i="2" s="1"/>
  <c r="P109" i="2" s="1"/>
  <c r="P115" i="2" s="1"/>
  <c r="R20" i="2"/>
  <c r="R21" i="2" s="1"/>
  <c r="O55" i="2"/>
  <c r="P40" i="2"/>
  <c r="P54" i="2" s="1"/>
  <c r="R12" i="2"/>
  <c r="P49" i="2"/>
  <c r="R86" i="2"/>
  <c r="S85" i="2"/>
  <c r="S10" i="2"/>
  <c r="S96" i="2"/>
  <c r="R87" i="2"/>
  <c r="S8" i="2"/>
  <c r="S87" i="2" s="1"/>
  <c r="V42" i="2"/>
  <c r="V34" i="1"/>
  <c r="U113" i="2"/>
  <c r="S35" i="2"/>
  <c r="S27" i="2"/>
  <c r="U1" i="2"/>
  <c r="U12" i="1"/>
  <c r="T13" i="1"/>
  <c r="T14" i="1" s="1"/>
  <c r="U3" i="2" s="1"/>
  <c r="O115" i="2"/>
  <c r="O123" i="2"/>
  <c r="R11" i="2"/>
  <c r="T111" i="2"/>
  <c r="S112" i="2"/>
  <c r="S114" i="2" s="1"/>
  <c r="S104" i="2"/>
  <c r="T108" i="2"/>
  <c r="T33" i="2"/>
  <c r="T102" i="2" s="1"/>
  <c r="T34" i="2"/>
  <c r="T103" i="2" s="1"/>
  <c r="T32" i="2"/>
  <c r="T101" i="2" s="1"/>
  <c r="T28" i="2"/>
  <c r="T97" i="2" s="1"/>
  <c r="T23" i="2"/>
  <c r="T92" i="2" s="1"/>
  <c r="T15" i="2"/>
  <c r="T7" i="2"/>
  <c r="T39" i="2"/>
  <c r="T6" i="2"/>
  <c r="T5" i="2" s="1"/>
  <c r="O124" i="2" l="1"/>
  <c r="O56" i="2" s="1"/>
  <c r="Q49" i="2"/>
  <c r="Q38" i="2"/>
  <c r="Q89" i="2"/>
  <c r="Q90" i="2" s="1"/>
  <c r="Q95" i="2" s="1"/>
  <c r="Q98" i="2" s="1"/>
  <c r="Q106" i="2" s="1"/>
  <c r="Q120" i="2" s="1"/>
  <c r="Q57" i="2"/>
  <c r="R13" i="2"/>
  <c r="R16" i="2" s="1"/>
  <c r="R89" i="2" s="1"/>
  <c r="N115" i="2"/>
  <c r="N116" i="2" s="1"/>
  <c r="N117" i="2" s="1"/>
  <c r="P55" i="2"/>
  <c r="P123" i="2"/>
  <c r="P107" i="2"/>
  <c r="P120" i="2"/>
  <c r="S12" i="2"/>
  <c r="R88" i="2"/>
  <c r="R58" i="2" s="1"/>
  <c r="S19" i="2"/>
  <c r="T35" i="2"/>
  <c r="S20" i="2"/>
  <c r="S86" i="2"/>
  <c r="S88" i="2" s="1"/>
  <c r="S58" i="2" s="1"/>
  <c r="T8" i="2"/>
  <c r="T20" i="2" s="1"/>
  <c r="S11" i="2"/>
  <c r="T27" i="2"/>
  <c r="T85" i="2"/>
  <c r="T10" i="2"/>
  <c r="O116" i="2"/>
  <c r="O117" i="2" s="1"/>
  <c r="W42" i="2"/>
  <c r="W34" i="1"/>
  <c r="U108" i="2"/>
  <c r="U34" i="2"/>
  <c r="U103" i="2" s="1"/>
  <c r="U23" i="2"/>
  <c r="U92" i="2" s="1"/>
  <c r="U39" i="2"/>
  <c r="U15" i="2"/>
  <c r="U6" i="2"/>
  <c r="U5" i="2" s="1"/>
  <c r="U33" i="2"/>
  <c r="U102" i="2" s="1"/>
  <c r="U32" i="2"/>
  <c r="U101" i="2" s="1"/>
  <c r="U28" i="2"/>
  <c r="U97" i="2" s="1"/>
  <c r="U7" i="2"/>
  <c r="U18" i="2" s="1"/>
  <c r="V113" i="2"/>
  <c r="T104" i="2"/>
  <c r="U111" i="2"/>
  <c r="T112" i="2"/>
  <c r="T114" i="2" s="1"/>
  <c r="U13" i="1"/>
  <c r="U14" i="1" s="1"/>
  <c r="V3" i="2" s="1"/>
  <c r="V1" i="2"/>
  <c r="V12" i="1"/>
  <c r="T18" i="2"/>
  <c r="P116" i="2"/>
  <c r="P117" i="2" s="1"/>
  <c r="T96" i="2"/>
  <c r="Q54" i="2"/>
  <c r="Q55" i="2" l="1"/>
  <c r="R26" i="2"/>
  <c r="R29" i="2" s="1"/>
  <c r="R37" i="2" s="1"/>
  <c r="R40" i="2" s="1"/>
  <c r="R57" i="2"/>
  <c r="Q109" i="2"/>
  <c r="Q115" i="2" s="1"/>
  <c r="Q116" i="2" s="1"/>
  <c r="Q117" i="2" s="1"/>
  <c r="Q107" i="2"/>
  <c r="T19" i="2"/>
  <c r="T21" i="2" s="1"/>
  <c r="S13" i="2"/>
  <c r="S16" i="2" s="1"/>
  <c r="S89" i="2" s="1"/>
  <c r="S90" i="2" s="1"/>
  <c r="S95" i="2" s="1"/>
  <c r="S98" i="2" s="1"/>
  <c r="S106" i="2" s="1"/>
  <c r="S120" i="2" s="1"/>
  <c r="P124" i="2"/>
  <c r="P56" i="2" s="1"/>
  <c r="R90" i="2"/>
  <c r="R95" i="2" s="1"/>
  <c r="R98" i="2" s="1"/>
  <c r="R106" i="2" s="1"/>
  <c r="R120" i="2" s="1"/>
  <c r="T87" i="2"/>
  <c r="T12" i="2"/>
  <c r="T86" i="2"/>
  <c r="T11" i="2"/>
  <c r="U8" i="2"/>
  <c r="U11" i="2" s="1"/>
  <c r="U27" i="2"/>
  <c r="S21" i="2"/>
  <c r="U85" i="2"/>
  <c r="U10" i="2"/>
  <c r="V111" i="2"/>
  <c r="U112" i="2"/>
  <c r="U114" i="2" s="1"/>
  <c r="X42" i="2"/>
  <c r="X34" i="1"/>
  <c r="W113" i="2"/>
  <c r="W1" i="2"/>
  <c r="V13" i="1"/>
  <c r="V14" i="1" s="1"/>
  <c r="W3" i="2" s="1"/>
  <c r="W12" i="1"/>
  <c r="U96" i="2"/>
  <c r="U35" i="2"/>
  <c r="V108" i="2"/>
  <c r="V23" i="2"/>
  <c r="V92" i="2" s="1"/>
  <c r="V28" i="2"/>
  <c r="V97" i="2" s="1"/>
  <c r="V6" i="2"/>
  <c r="V5" i="2" s="1"/>
  <c r="V10" i="2" s="1"/>
  <c r="V7" i="2"/>
  <c r="V39" i="2"/>
  <c r="V32" i="2"/>
  <c r="V101" i="2" s="1"/>
  <c r="V34" i="2"/>
  <c r="V103" i="2" s="1"/>
  <c r="V33" i="2"/>
  <c r="V102" i="2" s="1"/>
  <c r="V15" i="2"/>
  <c r="U104" i="2"/>
  <c r="T13" i="2" l="1"/>
  <c r="T16" i="2" s="1"/>
  <c r="T57" i="2" s="1"/>
  <c r="R38" i="2"/>
  <c r="R49" i="2"/>
  <c r="S57" i="2"/>
  <c r="S26" i="2"/>
  <c r="S29" i="2" s="1"/>
  <c r="S37" i="2" s="1"/>
  <c r="S49" i="2" s="1"/>
  <c r="Q123" i="2"/>
  <c r="Q124" i="2" s="1"/>
  <c r="Q56" i="2" s="1"/>
  <c r="U12" i="2"/>
  <c r="U13" i="2" s="1"/>
  <c r="U16" i="2" s="1"/>
  <c r="U86" i="2"/>
  <c r="T88" i="2"/>
  <c r="T58" i="2" s="1"/>
  <c r="R109" i="2"/>
  <c r="R123" i="2" s="1"/>
  <c r="R124" i="2" s="1"/>
  <c r="R56" i="2" s="1"/>
  <c r="R107" i="2"/>
  <c r="U19" i="2"/>
  <c r="U20" i="2"/>
  <c r="U87" i="2"/>
  <c r="V85" i="2"/>
  <c r="S107" i="2"/>
  <c r="S109" i="2"/>
  <c r="S115" i="2" s="1"/>
  <c r="W111" i="2"/>
  <c r="V112" i="2"/>
  <c r="V114" i="2" s="1"/>
  <c r="R54" i="2"/>
  <c r="T26" i="2"/>
  <c r="T29" i="2" s="1"/>
  <c r="T37" i="2" s="1"/>
  <c r="V27" i="2"/>
  <c r="V18" i="2"/>
  <c r="Y42" i="2"/>
  <c r="Y34" i="1"/>
  <c r="W108" i="2"/>
  <c r="W39" i="2"/>
  <c r="W34" i="2"/>
  <c r="W103" i="2" s="1"/>
  <c r="W33" i="2"/>
  <c r="W102" i="2" s="1"/>
  <c r="W32" i="2"/>
  <c r="W101" i="2" s="1"/>
  <c r="W23" i="2"/>
  <c r="W92" i="2" s="1"/>
  <c r="W7" i="2"/>
  <c r="W15" i="2"/>
  <c r="W28" i="2"/>
  <c r="W97" i="2" s="1"/>
  <c r="W6" i="2"/>
  <c r="V8" i="2"/>
  <c r="V12" i="2" s="1"/>
  <c r="V96" i="2"/>
  <c r="X113" i="2"/>
  <c r="V35" i="2"/>
  <c r="V104" i="2"/>
  <c r="X1" i="2"/>
  <c r="W13" i="1"/>
  <c r="W14" i="1" s="1"/>
  <c r="X3" i="2" s="1"/>
  <c r="X12" i="1"/>
  <c r="T89" i="2" l="1"/>
  <c r="T90" i="2" s="1"/>
  <c r="T95" i="2" s="1"/>
  <c r="T98" i="2" s="1"/>
  <c r="T106" i="2" s="1"/>
  <c r="T107" i="2" s="1"/>
  <c r="S38" i="2"/>
  <c r="S40" i="2"/>
  <c r="S54" i="2" s="1"/>
  <c r="S55" i="2" s="1"/>
  <c r="R55" i="2"/>
  <c r="W8" i="2"/>
  <c r="U88" i="2"/>
  <c r="U58" i="2" s="1"/>
  <c r="U21" i="2"/>
  <c r="R115" i="2"/>
  <c r="R116" i="2" s="1"/>
  <c r="R117" i="2" s="1"/>
  <c r="S123" i="2"/>
  <c r="S124" i="2" s="1"/>
  <c r="S56" i="2" s="1"/>
  <c r="W27" i="2"/>
  <c r="V87" i="2"/>
  <c r="W5" i="2"/>
  <c r="W10" i="2" s="1"/>
  <c r="U89" i="2"/>
  <c r="U57" i="2"/>
  <c r="U26" i="2"/>
  <c r="U29" i="2" s="1"/>
  <c r="U37" i="2" s="1"/>
  <c r="W104" i="2"/>
  <c r="W18" i="2"/>
  <c r="W35" i="2"/>
  <c r="X111" i="2"/>
  <c r="W112" i="2"/>
  <c r="W114" i="2" s="1"/>
  <c r="S116" i="2"/>
  <c r="S117" i="2" s="1"/>
  <c r="W19" i="2"/>
  <c r="Z42" i="2"/>
  <c r="Z34" i="1"/>
  <c r="T38" i="2"/>
  <c r="T49" i="2"/>
  <c r="T40" i="2"/>
  <c r="Y1" i="2"/>
  <c r="Y12" i="1"/>
  <c r="X13" i="1"/>
  <c r="X14" i="1" s="1"/>
  <c r="Y3" i="2" s="1"/>
  <c r="V86" i="2"/>
  <c r="W20" i="2"/>
  <c r="Y113" i="2"/>
  <c r="V20" i="2"/>
  <c r="X108" i="2"/>
  <c r="X39" i="2"/>
  <c r="X28" i="2"/>
  <c r="X97" i="2" s="1"/>
  <c r="X32" i="2"/>
  <c r="X101" i="2" s="1"/>
  <c r="X34" i="2"/>
  <c r="X103" i="2" s="1"/>
  <c r="X23" i="2"/>
  <c r="X92" i="2" s="1"/>
  <c r="X7" i="2"/>
  <c r="X18" i="2" s="1"/>
  <c r="X6" i="2"/>
  <c r="X5" i="2" s="1"/>
  <c r="X10" i="2" s="1"/>
  <c r="X33" i="2"/>
  <c r="X102" i="2" s="1"/>
  <c r="X15" i="2"/>
  <c r="V11" i="2"/>
  <c r="V13" i="2" s="1"/>
  <c r="V16" i="2" s="1"/>
  <c r="W96" i="2"/>
  <c r="V19" i="2"/>
  <c r="U90" i="2" l="1"/>
  <c r="U95" i="2" s="1"/>
  <c r="U98" i="2" s="1"/>
  <c r="U106" i="2" s="1"/>
  <c r="U120" i="2" s="1"/>
  <c r="W11" i="2"/>
  <c r="W12" i="2"/>
  <c r="T120" i="2"/>
  <c r="T109" i="2"/>
  <c r="T123" i="2" s="1"/>
  <c r="X27" i="2"/>
  <c r="V21" i="2"/>
  <c r="W87" i="2"/>
  <c r="W86" i="2"/>
  <c r="W85" i="2"/>
  <c r="V88" i="2"/>
  <c r="V58" i="2" s="1"/>
  <c r="X85" i="2"/>
  <c r="V89" i="2"/>
  <c r="V57" i="2"/>
  <c r="V26" i="2"/>
  <c r="V29" i="2" s="1"/>
  <c r="V37" i="2" s="1"/>
  <c r="T54" i="2"/>
  <c r="T55" i="2" s="1"/>
  <c r="Y111" i="2"/>
  <c r="X112" i="2"/>
  <c r="X114" i="2" s="1"/>
  <c r="X35" i="2"/>
  <c r="AA42" i="2"/>
  <c r="AA34" i="1"/>
  <c r="U49" i="2"/>
  <c r="U38" i="2"/>
  <c r="U40" i="2"/>
  <c r="X8" i="2"/>
  <c r="X87" i="2" s="1"/>
  <c r="Z113" i="2"/>
  <c r="Y108" i="2"/>
  <c r="Y28" i="2"/>
  <c r="Y97" i="2" s="1"/>
  <c r="Y33" i="2"/>
  <c r="Y102" i="2" s="1"/>
  <c r="Y39" i="2"/>
  <c r="Y34" i="2"/>
  <c r="Y103" i="2" s="1"/>
  <c r="Y23" i="2"/>
  <c r="Y92" i="2" s="1"/>
  <c r="Y15" i="2"/>
  <c r="Y6" i="2"/>
  <c r="Y5" i="2" s="1"/>
  <c r="Y7" i="2"/>
  <c r="Y32" i="2"/>
  <c r="Y101" i="2" s="1"/>
  <c r="W21" i="2"/>
  <c r="X104" i="2"/>
  <c r="X96" i="2"/>
  <c r="Z1" i="2"/>
  <c r="Y13" i="1"/>
  <c r="Y14" i="1" s="1"/>
  <c r="Z3" i="2" s="1"/>
  <c r="Z12" i="1"/>
  <c r="U107" i="2" l="1"/>
  <c r="U109" i="2"/>
  <c r="U123" i="2" s="1"/>
  <c r="U124" i="2" s="1"/>
  <c r="U56" i="2" s="1"/>
  <c r="W13" i="2"/>
  <c r="W16" i="2" s="1"/>
  <c r="W57" i="2" s="1"/>
  <c r="T115" i="2"/>
  <c r="T116" i="2" s="1"/>
  <c r="T117" i="2" s="1"/>
  <c r="T124" i="2"/>
  <c r="T56" i="2" s="1"/>
  <c r="Y8" i="2"/>
  <c r="Y87" i="2" s="1"/>
  <c r="V90" i="2"/>
  <c r="V95" i="2" s="1"/>
  <c r="V98" i="2" s="1"/>
  <c r="V106" i="2" s="1"/>
  <c r="V120" i="2" s="1"/>
  <c r="W88" i="2"/>
  <c r="Y96" i="2"/>
  <c r="Y10" i="2"/>
  <c r="Y85" i="2"/>
  <c r="V49" i="2"/>
  <c r="V38" i="2"/>
  <c r="V40" i="2"/>
  <c r="AA1" i="2"/>
  <c r="Z13" i="1"/>
  <c r="Z14" i="1" s="1"/>
  <c r="AA3" i="2" s="1"/>
  <c r="AA12" i="1"/>
  <c r="X20" i="2"/>
  <c r="Z108" i="2"/>
  <c r="Z32" i="2"/>
  <c r="Z101" i="2" s="1"/>
  <c r="Z34" i="2"/>
  <c r="Z103" i="2" s="1"/>
  <c r="Z28" i="2"/>
  <c r="Z97" i="2" s="1"/>
  <c r="Z39" i="2"/>
  <c r="Z33" i="2"/>
  <c r="Z102" i="2" s="1"/>
  <c r="Z15" i="2"/>
  <c r="Z7" i="2"/>
  <c r="Z6" i="2"/>
  <c r="Z5" i="2" s="1"/>
  <c r="Z85" i="2" s="1"/>
  <c r="Z23" i="2"/>
  <c r="Z92" i="2" s="1"/>
  <c r="Y104" i="2"/>
  <c r="Z111" i="2"/>
  <c r="Y112" i="2"/>
  <c r="Y114" i="2" s="1"/>
  <c r="X11" i="2"/>
  <c r="U54" i="2"/>
  <c r="U55" i="2" s="1"/>
  <c r="Y18" i="2"/>
  <c r="X86" i="2"/>
  <c r="X88" i="2" s="1"/>
  <c r="AA113" i="2"/>
  <c r="Y35" i="2"/>
  <c r="Y19" i="2"/>
  <c r="X12" i="2"/>
  <c r="X19" i="2"/>
  <c r="Y27" i="2"/>
  <c r="AB42" i="2"/>
  <c r="AB34" i="1"/>
  <c r="U115" i="2" l="1"/>
  <c r="W26" i="2"/>
  <c r="W29" i="2" s="1"/>
  <c r="W37" i="2" s="1"/>
  <c r="W49" i="2" s="1"/>
  <c r="W89" i="2"/>
  <c r="W90" i="2" s="1"/>
  <c r="W95" i="2" s="1"/>
  <c r="W98" i="2" s="1"/>
  <c r="W106" i="2" s="1"/>
  <c r="W120" i="2" s="1"/>
  <c r="X21" i="2"/>
  <c r="Y20" i="2"/>
  <c r="Y21" i="2" s="1"/>
  <c r="Y11" i="2"/>
  <c r="Z8" i="2"/>
  <c r="Z87" i="2" s="1"/>
  <c r="Z18" i="2"/>
  <c r="Z27" i="2"/>
  <c r="Z35" i="2"/>
  <c r="Y12" i="2"/>
  <c r="Z10" i="2"/>
  <c r="Y86" i="2"/>
  <c r="Y88" i="2" s="1"/>
  <c r="W58" i="2"/>
  <c r="V109" i="2"/>
  <c r="V115" i="2" s="1"/>
  <c r="V107" i="2"/>
  <c r="X13" i="2"/>
  <c r="X16" i="2" s="1"/>
  <c r="V54" i="2"/>
  <c r="V55" i="2" s="1"/>
  <c r="X58" i="2"/>
  <c r="Z86" i="2"/>
  <c r="AB113" i="2"/>
  <c r="AB1" i="2"/>
  <c r="AB12" i="1"/>
  <c r="AA13" i="1"/>
  <c r="AA14" i="1" s="1"/>
  <c r="AB3" i="2" s="1"/>
  <c r="U116" i="2"/>
  <c r="U117" i="2" s="1"/>
  <c r="Z104" i="2"/>
  <c r="AA108" i="2"/>
  <c r="AA32" i="2"/>
  <c r="AA101" i="2" s="1"/>
  <c r="AA33" i="2"/>
  <c r="AA102" i="2" s="1"/>
  <c r="AA23" i="2"/>
  <c r="AA92" i="2" s="1"/>
  <c r="AA39" i="2"/>
  <c r="AA34" i="2"/>
  <c r="AA103" i="2" s="1"/>
  <c r="AA6" i="2"/>
  <c r="AA15" i="2"/>
  <c r="AA5" i="2"/>
  <c r="AA85" i="2" s="1"/>
  <c r="AA28" i="2"/>
  <c r="AA97" i="2" s="1"/>
  <c r="AA7" i="2"/>
  <c r="AA18" i="2" s="1"/>
  <c r="Z96" i="2"/>
  <c r="AC42" i="2"/>
  <c r="AC34" i="1"/>
  <c r="AA111" i="2"/>
  <c r="Z112" i="2"/>
  <c r="Z114" i="2" s="1"/>
  <c r="W40" i="2" l="1"/>
  <c r="W54" i="2" s="1"/>
  <c r="W55" i="2" s="1"/>
  <c r="W38" i="2"/>
  <c r="Z19" i="2"/>
  <c r="Y13" i="2"/>
  <c r="Y16" i="2" s="1"/>
  <c r="Y26" i="2" s="1"/>
  <c r="Y29" i="2" s="1"/>
  <c r="Z11" i="2"/>
  <c r="Z20" i="2"/>
  <c r="AA8" i="2"/>
  <c r="AA19" i="2" s="1"/>
  <c r="AA27" i="2"/>
  <c r="Z12" i="2"/>
  <c r="AA12" i="2"/>
  <c r="AA35" i="2"/>
  <c r="AA10" i="2"/>
  <c r="W109" i="2"/>
  <c r="W115" i="2" s="1"/>
  <c r="W107" i="2"/>
  <c r="V123" i="2"/>
  <c r="V124" i="2" s="1"/>
  <c r="V56" i="2" s="1"/>
  <c r="Z88" i="2"/>
  <c r="AA96" i="2"/>
  <c r="AC1" i="2"/>
  <c r="AB13" i="1"/>
  <c r="AB14" i="1" s="1"/>
  <c r="AC3" i="2" s="1"/>
  <c r="AC12" i="1"/>
  <c r="AC113" i="2"/>
  <c r="X89" i="2"/>
  <c r="X90" i="2" s="1"/>
  <c r="X95" i="2" s="1"/>
  <c r="X98" i="2" s="1"/>
  <c r="X106" i="2" s="1"/>
  <c r="X57" i="2"/>
  <c r="X26" i="2"/>
  <c r="X29" i="2" s="1"/>
  <c r="X37" i="2" s="1"/>
  <c r="AB111" i="2"/>
  <c r="AA112" i="2"/>
  <c r="AA114" i="2" s="1"/>
  <c r="AA104" i="2"/>
  <c r="AB108" i="2"/>
  <c r="AB33" i="2"/>
  <c r="AB102" i="2" s="1"/>
  <c r="AB34" i="2"/>
  <c r="AB103" i="2" s="1"/>
  <c r="AB15" i="2"/>
  <c r="AB32" i="2"/>
  <c r="AB101" i="2" s="1"/>
  <c r="AB28" i="2"/>
  <c r="AB97" i="2" s="1"/>
  <c r="AB7" i="2"/>
  <c r="AB23" i="2"/>
  <c r="AB92" i="2" s="1"/>
  <c r="AB39" i="2"/>
  <c r="AB6" i="2"/>
  <c r="AB5" i="2" s="1"/>
  <c r="V116" i="2"/>
  <c r="V117" i="2" s="1"/>
  <c r="Y58" i="2"/>
  <c r="AD42" i="2"/>
  <c r="AD34" i="1"/>
  <c r="Z21" i="2" l="1"/>
  <c r="AA87" i="2"/>
  <c r="AA86" i="2"/>
  <c r="AA11" i="2"/>
  <c r="AA13" i="2" s="1"/>
  <c r="AA16" i="2" s="1"/>
  <c r="AA26" i="2" s="1"/>
  <c r="AA29" i="2" s="1"/>
  <c r="AA37" i="2" s="1"/>
  <c r="AA40" i="2" s="1"/>
  <c r="AA54" i="2" s="1"/>
  <c r="Y89" i="2"/>
  <c r="Y90" i="2" s="1"/>
  <c r="Y95" i="2" s="1"/>
  <c r="Y98" i="2" s="1"/>
  <c r="Y106" i="2" s="1"/>
  <c r="Y109" i="2" s="1"/>
  <c r="Y57" i="2"/>
  <c r="AB27" i="2"/>
  <c r="AA20" i="2"/>
  <c r="AA21" i="2" s="1"/>
  <c r="Z13" i="2"/>
  <c r="Z16" i="2" s="1"/>
  <c r="Z26" i="2" s="1"/>
  <c r="Z29" i="2" s="1"/>
  <c r="Z37" i="2" s="1"/>
  <c r="AB35" i="2"/>
  <c r="AB85" i="2"/>
  <c r="AB10" i="2"/>
  <c r="AB8" i="2"/>
  <c r="AB12" i="2" s="1"/>
  <c r="AB18" i="2"/>
  <c r="AB96" i="2"/>
  <c r="W123" i="2"/>
  <c r="W124" i="2" s="1"/>
  <c r="W56" i="2" s="1"/>
  <c r="Z58" i="2"/>
  <c r="D67" i="2"/>
  <c r="D68" i="2" s="1"/>
  <c r="Y37" i="2"/>
  <c r="AB104" i="2"/>
  <c r="AC111" i="2"/>
  <c r="AB112" i="2"/>
  <c r="AB114" i="2" s="1"/>
  <c r="X38" i="2"/>
  <c r="X49" i="2"/>
  <c r="X40" i="2"/>
  <c r="AC13" i="1"/>
  <c r="AC14" i="1" s="1"/>
  <c r="AD3" i="2" s="1"/>
  <c r="AD1" i="2"/>
  <c r="AD12" i="1"/>
  <c r="AD113" i="2"/>
  <c r="X120" i="2"/>
  <c r="X107" i="2"/>
  <c r="X109" i="2"/>
  <c r="AC34" i="2"/>
  <c r="AC103" i="2" s="1"/>
  <c r="AC108" i="2"/>
  <c r="AC23" i="2"/>
  <c r="AC92" i="2" s="1"/>
  <c r="AC39" i="2"/>
  <c r="AC15" i="2"/>
  <c r="AC6" i="2"/>
  <c r="AC33" i="2"/>
  <c r="AC102" i="2" s="1"/>
  <c r="AC32" i="2"/>
  <c r="AC101" i="2" s="1"/>
  <c r="AC28" i="2"/>
  <c r="AC97" i="2" s="1"/>
  <c r="AC7" i="2"/>
  <c r="W116" i="2"/>
  <c r="W117" i="2" s="1"/>
  <c r="AE42" i="2"/>
  <c r="AE34" i="1"/>
  <c r="AA88" i="2" l="1"/>
  <c r="AA58" i="2" s="1"/>
  <c r="AC27" i="2"/>
  <c r="AB19" i="2"/>
  <c r="AB20" i="2"/>
  <c r="Y120" i="2"/>
  <c r="Y107" i="2"/>
  <c r="Z57" i="2"/>
  <c r="Z89" i="2"/>
  <c r="Z90" i="2" s="1"/>
  <c r="Z95" i="2" s="1"/>
  <c r="Z98" i="2" s="1"/>
  <c r="Z106" i="2" s="1"/>
  <c r="Z109" i="2" s="1"/>
  <c r="AA38" i="2"/>
  <c r="AA57" i="2"/>
  <c r="AC18" i="2"/>
  <c r="AA49" i="2"/>
  <c r="AA55" i="2" s="1"/>
  <c r="AB11" i="2"/>
  <c r="AB13" i="2" s="1"/>
  <c r="AB16" i="2" s="1"/>
  <c r="AB87" i="2"/>
  <c r="AA89" i="2"/>
  <c r="Z40" i="2"/>
  <c r="Z54" i="2" s="1"/>
  <c r="Z38" i="2"/>
  <c r="Z49" i="2"/>
  <c r="AB86" i="2"/>
  <c r="AC35" i="2"/>
  <c r="AC8" i="2"/>
  <c r="AC19" i="2" s="1"/>
  <c r="AC5" i="2"/>
  <c r="AC11" i="2" s="1"/>
  <c r="AC96" i="2"/>
  <c r="Y115" i="2"/>
  <c r="Y123" i="2"/>
  <c r="AE1" i="2"/>
  <c r="AE12" i="1"/>
  <c r="AD13" i="1"/>
  <c r="AD14" i="1" s="1"/>
  <c r="AE3" i="2" s="1"/>
  <c r="AC104" i="2"/>
  <c r="X115" i="2"/>
  <c r="X123" i="2"/>
  <c r="X124" i="2" s="1"/>
  <c r="X56" i="2" s="1"/>
  <c r="AD111" i="2"/>
  <c r="AC112" i="2"/>
  <c r="AC114" i="2" s="1"/>
  <c r="AD108" i="2"/>
  <c r="AD23" i="2"/>
  <c r="AD92" i="2" s="1"/>
  <c r="AD28" i="2"/>
  <c r="AD97" i="2" s="1"/>
  <c r="AD6" i="2"/>
  <c r="AD5" i="2" s="1"/>
  <c r="AD85" i="2" s="1"/>
  <c r="AD34" i="2"/>
  <c r="AD103" i="2" s="1"/>
  <c r="AD33" i="2"/>
  <c r="AD102" i="2" s="1"/>
  <c r="AD32" i="2"/>
  <c r="AD101" i="2" s="1"/>
  <c r="AD7" i="2"/>
  <c r="AD15" i="2"/>
  <c r="AD39" i="2"/>
  <c r="AF42" i="2"/>
  <c r="AF34" i="1"/>
  <c r="Y49" i="2"/>
  <c r="Y38" i="2"/>
  <c r="Y40" i="2"/>
  <c r="AE113" i="2"/>
  <c r="X54" i="2"/>
  <c r="X55" i="2" s="1"/>
  <c r="AA90" i="2" l="1"/>
  <c r="AA95" i="2" s="1"/>
  <c r="AA98" i="2" s="1"/>
  <c r="AA106" i="2" s="1"/>
  <c r="AA109" i="2" s="1"/>
  <c r="AB21" i="2"/>
  <c r="AC20" i="2"/>
  <c r="AC21" i="2" s="1"/>
  <c r="Y124" i="2"/>
  <c r="Y56" i="2" s="1"/>
  <c r="Z107" i="2"/>
  <c r="Z120" i="2"/>
  <c r="Z55" i="2"/>
  <c r="AB26" i="2"/>
  <c r="AB29" i="2" s="1"/>
  <c r="AB37" i="2" s="1"/>
  <c r="AB49" i="2" s="1"/>
  <c r="AB89" i="2"/>
  <c r="AB88" i="2"/>
  <c r="AB58" i="2" s="1"/>
  <c r="AB57" i="2"/>
  <c r="AC12" i="2"/>
  <c r="AD27" i="2"/>
  <c r="AD8" i="2"/>
  <c r="AD11" i="2" s="1"/>
  <c r="AD18" i="2"/>
  <c r="AC85" i="2"/>
  <c r="AC10" i="2"/>
  <c r="Z123" i="2"/>
  <c r="Z115" i="2"/>
  <c r="Z116" i="2" s="1"/>
  <c r="Z117" i="2" s="1"/>
  <c r="AC86" i="2"/>
  <c r="AC87" i="2"/>
  <c r="AD35" i="2"/>
  <c r="AD10" i="2"/>
  <c r="AF1" i="2"/>
  <c r="AF12" i="1"/>
  <c r="AE13" i="1"/>
  <c r="AE14" i="1" s="1"/>
  <c r="AF3" i="2" s="1"/>
  <c r="AE111" i="2"/>
  <c r="AD112" i="2"/>
  <c r="AD114" i="2" s="1"/>
  <c r="AF113" i="2"/>
  <c r="AD104" i="2"/>
  <c r="X116" i="2"/>
  <c r="X117" i="2" s="1"/>
  <c r="Y54" i="2"/>
  <c r="Y55" i="2" s="1"/>
  <c r="Y116" i="2"/>
  <c r="Y117" i="2" s="1"/>
  <c r="AE108" i="2"/>
  <c r="AE39" i="2"/>
  <c r="AE34" i="2"/>
  <c r="AE103" i="2" s="1"/>
  <c r="AE33" i="2"/>
  <c r="AE102" i="2" s="1"/>
  <c r="AE32" i="2"/>
  <c r="AE101" i="2" s="1"/>
  <c r="AE7" i="2"/>
  <c r="AE8" i="2" s="1"/>
  <c r="AE28" i="2"/>
  <c r="AE97" i="2" s="1"/>
  <c r="AE23" i="2"/>
  <c r="AE92" i="2" s="1"/>
  <c r="AE15" i="2"/>
  <c r="AE6" i="2"/>
  <c r="AE5" i="2" s="1"/>
  <c r="AG42" i="2"/>
  <c r="AG34" i="1"/>
  <c r="AD96" i="2"/>
  <c r="AA107" i="2" l="1"/>
  <c r="AA120" i="2"/>
  <c r="AD86" i="2"/>
  <c r="AD12" i="2"/>
  <c r="AD13" i="2" s="1"/>
  <c r="AD16" i="2" s="1"/>
  <c r="AD26" i="2" s="1"/>
  <c r="AD29" i="2" s="1"/>
  <c r="AD37" i="2" s="1"/>
  <c r="AD40" i="2" s="1"/>
  <c r="AD54" i="2" s="1"/>
  <c r="AD20" i="2"/>
  <c r="AD19" i="2"/>
  <c r="AD87" i="2"/>
  <c r="Z124" i="2"/>
  <c r="Z56" i="2" s="1"/>
  <c r="AC13" i="2"/>
  <c r="AC16" i="2" s="1"/>
  <c r="AC89" i="2" s="1"/>
  <c r="AE20" i="2"/>
  <c r="AB90" i="2"/>
  <c r="AB95" i="2" s="1"/>
  <c r="AB98" i="2" s="1"/>
  <c r="AB106" i="2" s="1"/>
  <c r="AB40" i="2"/>
  <c r="AB54" i="2" s="1"/>
  <c r="AB55" i="2" s="1"/>
  <c r="AB38" i="2"/>
  <c r="AC88" i="2"/>
  <c r="AC58" i="2" s="1"/>
  <c r="AE85" i="2"/>
  <c r="AE10" i="2"/>
  <c r="AE12" i="2"/>
  <c r="AA123" i="2"/>
  <c r="AA124" i="2" s="1"/>
  <c r="AA56" i="2" s="1"/>
  <c r="AA115" i="2"/>
  <c r="AA116" i="2" s="1"/>
  <c r="AA117" i="2" s="1"/>
  <c r="AE11" i="2"/>
  <c r="AE18" i="2"/>
  <c r="AE27" i="2"/>
  <c r="AE19" i="2"/>
  <c r="AE35" i="2"/>
  <c r="AD21" i="2"/>
  <c r="AE86" i="2"/>
  <c r="AE96" i="2"/>
  <c r="AG12" i="1"/>
  <c r="AF13" i="1"/>
  <c r="AF14" i="1" s="1"/>
  <c r="AG3" i="2" s="1"/>
  <c r="AG1" i="2"/>
  <c r="AH42" i="2"/>
  <c r="AH34" i="1"/>
  <c r="AG113" i="2"/>
  <c r="AF108" i="2"/>
  <c r="AF39" i="2"/>
  <c r="AF28" i="2"/>
  <c r="AF97" i="2" s="1"/>
  <c r="AF32" i="2"/>
  <c r="AF101" i="2" s="1"/>
  <c r="AF23" i="2"/>
  <c r="AF92" i="2" s="1"/>
  <c r="AF33" i="2"/>
  <c r="AF102" i="2" s="1"/>
  <c r="AF15" i="2"/>
  <c r="AF6" i="2"/>
  <c r="AF5" i="2" s="1"/>
  <c r="AF85" i="2" s="1"/>
  <c r="AF7" i="2"/>
  <c r="AF34" i="2"/>
  <c r="AF103" i="2" s="1"/>
  <c r="AF111" i="2"/>
  <c r="AE112" i="2"/>
  <c r="AE114" i="2" s="1"/>
  <c r="AE104" i="2"/>
  <c r="AE87" i="2"/>
  <c r="AD88" i="2" l="1"/>
  <c r="AC26" i="2"/>
  <c r="AC29" i="2" s="1"/>
  <c r="AC37" i="2" s="1"/>
  <c r="AC40" i="2" s="1"/>
  <c r="AC54" i="2" s="1"/>
  <c r="AC57" i="2"/>
  <c r="AD89" i="2"/>
  <c r="AD57" i="2"/>
  <c r="AE13" i="2"/>
  <c r="AE16" i="2" s="1"/>
  <c r="AE26" i="2" s="1"/>
  <c r="AE29" i="2" s="1"/>
  <c r="AE37" i="2" s="1"/>
  <c r="AD49" i="2"/>
  <c r="AD55" i="2" s="1"/>
  <c r="AC90" i="2"/>
  <c r="AC95" i="2" s="1"/>
  <c r="AC98" i="2" s="1"/>
  <c r="AC106" i="2" s="1"/>
  <c r="AE21" i="2"/>
  <c r="AD38" i="2"/>
  <c r="AF8" i="2"/>
  <c r="AF12" i="2" s="1"/>
  <c r="AF20" i="2"/>
  <c r="AB109" i="2"/>
  <c r="AB120" i="2"/>
  <c r="AF35" i="2"/>
  <c r="AB107" i="2"/>
  <c r="AF27" i="2"/>
  <c r="AF18" i="2"/>
  <c r="AF10" i="2"/>
  <c r="AE88" i="2"/>
  <c r="AD58" i="2"/>
  <c r="AH113" i="2"/>
  <c r="AG111" i="2"/>
  <c r="AF112" i="2"/>
  <c r="AF114" i="2" s="1"/>
  <c r="AI42" i="2"/>
  <c r="AI34" i="1"/>
  <c r="AG108" i="2"/>
  <c r="AG28" i="2"/>
  <c r="AG97" i="2" s="1"/>
  <c r="AG33" i="2"/>
  <c r="AG102" i="2" s="1"/>
  <c r="AG39" i="2"/>
  <c r="AG23" i="2"/>
  <c r="AG92" i="2" s="1"/>
  <c r="AG15" i="2"/>
  <c r="AG34" i="2"/>
  <c r="AG103" i="2" s="1"/>
  <c r="AG6" i="2"/>
  <c r="AG5" i="2" s="1"/>
  <c r="AG7" i="2"/>
  <c r="AG32" i="2"/>
  <c r="AG101" i="2" s="1"/>
  <c r="AH1" i="2"/>
  <c r="AG13" i="1"/>
  <c r="AG14" i="1" s="1"/>
  <c r="AH3" i="2" s="1"/>
  <c r="AH12" i="1"/>
  <c r="AF104" i="2"/>
  <c r="AF96" i="2"/>
  <c r="AD90" i="2" l="1"/>
  <c r="AD95" i="2" s="1"/>
  <c r="AD98" i="2" s="1"/>
  <c r="AD106" i="2" s="1"/>
  <c r="AD107" i="2" s="1"/>
  <c r="AF87" i="2"/>
  <c r="AF19" i="2"/>
  <c r="AC49" i="2"/>
  <c r="AC55" i="2" s="1"/>
  <c r="AC38" i="2"/>
  <c r="AE57" i="2"/>
  <c r="AE89" i="2"/>
  <c r="AE90" i="2" s="1"/>
  <c r="AE95" i="2" s="1"/>
  <c r="AE98" i="2" s="1"/>
  <c r="AE106" i="2" s="1"/>
  <c r="AE107" i="2" s="1"/>
  <c r="AG8" i="2"/>
  <c r="AG19" i="2" s="1"/>
  <c r="AF86" i="2"/>
  <c r="AF11" i="2"/>
  <c r="AF13" i="2" s="1"/>
  <c r="AF16" i="2" s="1"/>
  <c r="AF26" i="2" s="1"/>
  <c r="AF29" i="2" s="1"/>
  <c r="AF37" i="2" s="1"/>
  <c r="AF40" i="2" s="1"/>
  <c r="AF54" i="2" s="1"/>
  <c r="AG85" i="2"/>
  <c r="AG10" i="2"/>
  <c r="AG35" i="2"/>
  <c r="AG27" i="2"/>
  <c r="AG18" i="2"/>
  <c r="AF21" i="2"/>
  <c r="AC120" i="2"/>
  <c r="AC109" i="2"/>
  <c r="AE40" i="2"/>
  <c r="AE54" i="2" s="1"/>
  <c r="AE38" i="2"/>
  <c r="AE49" i="2"/>
  <c r="AC107" i="2"/>
  <c r="AB115" i="2"/>
  <c r="AB116" i="2" s="1"/>
  <c r="AB117" i="2" s="1"/>
  <c r="AB123" i="2"/>
  <c r="AB124" i="2" s="1"/>
  <c r="AB56" i="2" s="1"/>
  <c r="AE58" i="2"/>
  <c r="AI1" i="2"/>
  <c r="AH13" i="1"/>
  <c r="AH14" i="1" s="1"/>
  <c r="AI3" i="2" s="1"/>
  <c r="AI12" i="1"/>
  <c r="AH108" i="2"/>
  <c r="AH32" i="2"/>
  <c r="AH101" i="2" s="1"/>
  <c r="AH34" i="2"/>
  <c r="AH103" i="2" s="1"/>
  <c r="AH28" i="2"/>
  <c r="AH97" i="2" s="1"/>
  <c r="AH23" i="2"/>
  <c r="AH92" i="2" s="1"/>
  <c r="AH15" i="2"/>
  <c r="AH7" i="2"/>
  <c r="AH6" i="2"/>
  <c r="AH5" i="2" s="1"/>
  <c r="AH85" i="2" s="1"/>
  <c r="AH39" i="2"/>
  <c r="AH33" i="2"/>
  <c r="AH102" i="2" s="1"/>
  <c r="AJ42" i="2"/>
  <c r="AJ34" i="1"/>
  <c r="AI113" i="2"/>
  <c r="AG104" i="2"/>
  <c r="AG96" i="2"/>
  <c r="AH111" i="2"/>
  <c r="AG112" i="2"/>
  <c r="AG114" i="2" s="1"/>
  <c r="AD109" i="2" l="1"/>
  <c r="AD115" i="2" s="1"/>
  <c r="AD116" i="2" s="1"/>
  <c r="AD117" i="2" s="1"/>
  <c r="AD120" i="2"/>
  <c r="AG87" i="2"/>
  <c r="AG12" i="2"/>
  <c r="AF88" i="2"/>
  <c r="AF58" i="2" s="1"/>
  <c r="AG86" i="2"/>
  <c r="AG11" i="2"/>
  <c r="AG20" i="2"/>
  <c r="AE55" i="2"/>
  <c r="AF49" i="2"/>
  <c r="AF55" i="2" s="1"/>
  <c r="AF57" i="2"/>
  <c r="AF89" i="2"/>
  <c r="AF38" i="2"/>
  <c r="AH8" i="2"/>
  <c r="AH11" i="2" s="1"/>
  <c r="AH18" i="2"/>
  <c r="AH27" i="2"/>
  <c r="AG21" i="2"/>
  <c r="AH35" i="2"/>
  <c r="AE120" i="2"/>
  <c r="AE109" i="2"/>
  <c r="AC115" i="2"/>
  <c r="AC116" i="2" s="1"/>
  <c r="AC117" i="2" s="1"/>
  <c r="AC123" i="2"/>
  <c r="AC124" i="2" s="1"/>
  <c r="AC56" i="2" s="1"/>
  <c r="AH10" i="2"/>
  <c r="AH96" i="2"/>
  <c r="AJ12" i="1"/>
  <c r="AJ1" i="2"/>
  <c r="AI13" i="1"/>
  <c r="AI14" i="1" s="1"/>
  <c r="AJ3" i="2" s="1"/>
  <c r="AI32" i="2"/>
  <c r="AI101" i="2" s="1"/>
  <c r="AI33" i="2"/>
  <c r="AI102" i="2" s="1"/>
  <c r="AI23" i="2"/>
  <c r="AI92" i="2" s="1"/>
  <c r="AI34" i="2"/>
  <c r="AI103" i="2" s="1"/>
  <c r="AI39" i="2"/>
  <c r="AI6" i="2"/>
  <c r="AI5" i="2" s="1"/>
  <c r="AI108" i="2"/>
  <c r="AI28" i="2"/>
  <c r="AI97" i="2" s="1"/>
  <c r="AI15" i="2"/>
  <c r="AI7" i="2"/>
  <c r="AH104" i="2"/>
  <c r="AK42" i="2"/>
  <c r="AK34" i="1"/>
  <c r="AJ113" i="2"/>
  <c r="AI111" i="2"/>
  <c r="AH112" i="2"/>
  <c r="AH114" i="2" s="1"/>
  <c r="AG88" i="2" l="1"/>
  <c r="AG58" i="2" s="1"/>
  <c r="AD123" i="2"/>
  <c r="AD124" i="2" s="1"/>
  <c r="AD56" i="2" s="1"/>
  <c r="AF90" i="2"/>
  <c r="AF95" i="2" s="1"/>
  <c r="AF98" i="2" s="1"/>
  <c r="AG13" i="2"/>
  <c r="AG16" i="2" s="1"/>
  <c r="AG26" i="2" s="1"/>
  <c r="AG29" i="2" s="1"/>
  <c r="AG37" i="2" s="1"/>
  <c r="AG40" i="2" s="1"/>
  <c r="AG54" i="2" s="1"/>
  <c r="AI8" i="2"/>
  <c r="AI87" i="2" s="1"/>
  <c r="AH19" i="2"/>
  <c r="AH21" i="2" s="1"/>
  <c r="AH20" i="2"/>
  <c r="AH86" i="2"/>
  <c r="AH12" i="2"/>
  <c r="AH13" i="2" s="1"/>
  <c r="AH16" i="2" s="1"/>
  <c r="AH87" i="2"/>
  <c r="AI85" i="2"/>
  <c r="AI10" i="2"/>
  <c r="AI11" i="2"/>
  <c r="AI35" i="2"/>
  <c r="AI18" i="2"/>
  <c r="AI27" i="2"/>
  <c r="AI20" i="2"/>
  <c r="AI19" i="2"/>
  <c r="AI12" i="2"/>
  <c r="AE123" i="2"/>
  <c r="AE124" i="2" s="1"/>
  <c r="AE56" i="2" s="1"/>
  <c r="AE115" i="2"/>
  <c r="AE116" i="2" s="1"/>
  <c r="AE117" i="2" s="1"/>
  <c r="AF106" i="2"/>
  <c r="AI96" i="2"/>
  <c r="AI86" i="2"/>
  <c r="AK1" i="2"/>
  <c r="AK12" i="1"/>
  <c r="AJ13" i="1"/>
  <c r="AJ14" i="1" s="1"/>
  <c r="AK3" i="2" s="1"/>
  <c r="AJ33" i="2"/>
  <c r="AJ102" i="2" s="1"/>
  <c r="AJ34" i="2"/>
  <c r="AJ103" i="2" s="1"/>
  <c r="AJ15" i="2"/>
  <c r="AJ39" i="2"/>
  <c r="AJ108" i="2"/>
  <c r="AJ7" i="2"/>
  <c r="AJ32" i="2"/>
  <c r="AJ101" i="2" s="1"/>
  <c r="AJ6" i="2"/>
  <c r="AJ5" i="2" s="1"/>
  <c r="AJ28" i="2"/>
  <c r="AJ97" i="2" s="1"/>
  <c r="AJ23" i="2"/>
  <c r="AJ92" i="2" s="1"/>
  <c r="AL42" i="2"/>
  <c r="AL34" i="1"/>
  <c r="AK113" i="2"/>
  <c r="AJ111" i="2"/>
  <c r="AI112" i="2"/>
  <c r="AI114" i="2" s="1"/>
  <c r="AI104" i="2"/>
  <c r="AF107" i="2" l="1"/>
  <c r="AG89" i="2"/>
  <c r="AG90" i="2" s="1"/>
  <c r="AG95" i="2" s="1"/>
  <c r="AG98" i="2" s="1"/>
  <c r="AG106" i="2" s="1"/>
  <c r="AG107" i="2" s="1"/>
  <c r="AG49" i="2"/>
  <c r="AG55" i="2" s="1"/>
  <c r="AG38" i="2"/>
  <c r="AG57" i="2"/>
  <c r="AH88" i="2"/>
  <c r="AH58" i="2" s="1"/>
  <c r="AJ35" i="2"/>
  <c r="AJ18" i="2"/>
  <c r="AH89" i="2"/>
  <c r="AH57" i="2"/>
  <c r="AH26" i="2"/>
  <c r="AH29" i="2" s="1"/>
  <c r="AH37" i="2" s="1"/>
  <c r="AH38" i="2" s="1"/>
  <c r="AI13" i="2"/>
  <c r="AI16" i="2" s="1"/>
  <c r="AI26" i="2" s="1"/>
  <c r="AI29" i="2" s="1"/>
  <c r="AI37" i="2" s="1"/>
  <c r="AJ8" i="2"/>
  <c r="AJ11" i="2" s="1"/>
  <c r="AJ85" i="2"/>
  <c r="AJ10" i="2"/>
  <c r="AJ27" i="2"/>
  <c r="AI21" i="2"/>
  <c r="AF109" i="2"/>
  <c r="AF120" i="2"/>
  <c r="AI88" i="2"/>
  <c r="AI58" i="2" s="1"/>
  <c r="AJ104" i="2"/>
  <c r="AK108" i="2"/>
  <c r="AK34" i="2"/>
  <c r="AK103" i="2" s="1"/>
  <c r="AK23" i="2"/>
  <c r="AK92" i="2" s="1"/>
  <c r="AK39" i="2"/>
  <c r="AK33" i="2"/>
  <c r="AK102" i="2" s="1"/>
  <c r="AK32" i="2"/>
  <c r="AK101" i="2" s="1"/>
  <c r="AK28" i="2"/>
  <c r="AK97" i="2" s="1"/>
  <c r="AK15" i="2"/>
  <c r="AK6" i="2"/>
  <c r="AK5" i="2" s="1"/>
  <c r="AK7" i="2"/>
  <c r="AK13" i="1"/>
  <c r="AK14" i="1" s="1"/>
  <c r="AL3" i="2" s="1"/>
  <c r="AL1" i="2"/>
  <c r="AL12" i="1"/>
  <c r="AK111" i="2"/>
  <c r="AJ112" i="2"/>
  <c r="AJ114" i="2" s="1"/>
  <c r="AM42" i="2"/>
  <c r="AM34" i="1"/>
  <c r="AL113" i="2"/>
  <c r="AJ96" i="2"/>
  <c r="AH90" i="2" l="1"/>
  <c r="AH95" i="2" s="1"/>
  <c r="AH98" i="2" s="1"/>
  <c r="AH106" i="2" s="1"/>
  <c r="AK35" i="2"/>
  <c r="AH49" i="2"/>
  <c r="AJ20" i="2"/>
  <c r="AJ19" i="2"/>
  <c r="AJ87" i="2"/>
  <c r="AI89" i="2"/>
  <c r="AI90" i="2" s="1"/>
  <c r="AI95" i="2" s="1"/>
  <c r="AI98" i="2" s="1"/>
  <c r="AH40" i="2"/>
  <c r="AH54" i="2" s="1"/>
  <c r="AJ86" i="2"/>
  <c r="AI40" i="2"/>
  <c r="AI54" i="2" s="1"/>
  <c r="AI49" i="2"/>
  <c r="AI57" i="2"/>
  <c r="AJ12" i="2"/>
  <c r="AJ13" i="2" s="1"/>
  <c r="AJ16" i="2" s="1"/>
  <c r="AI38" i="2"/>
  <c r="AK8" i="2"/>
  <c r="AK11" i="2" s="1"/>
  <c r="AK85" i="2"/>
  <c r="AK10" i="2"/>
  <c r="AK18" i="2"/>
  <c r="AK27" i="2"/>
  <c r="AF115" i="2"/>
  <c r="AF116" i="2" s="1"/>
  <c r="AF117" i="2" s="1"/>
  <c r="AF123" i="2"/>
  <c r="AF124" i="2" s="1"/>
  <c r="AF56" i="2" s="1"/>
  <c r="AG120" i="2"/>
  <c r="AG109" i="2"/>
  <c r="AK96" i="2"/>
  <c r="AL13" i="1"/>
  <c r="AL14" i="1" s="1"/>
  <c r="AM3" i="2" s="1"/>
  <c r="AM12" i="1"/>
  <c r="AM1" i="2"/>
  <c r="AN42" i="2"/>
  <c r="AN34" i="1"/>
  <c r="AL108" i="2"/>
  <c r="AL23" i="2"/>
  <c r="AL92" i="2" s="1"/>
  <c r="AL28" i="2"/>
  <c r="AL97" i="2" s="1"/>
  <c r="AL6" i="2"/>
  <c r="AL5" i="2" s="1"/>
  <c r="AL39" i="2"/>
  <c r="AL7" i="2"/>
  <c r="AL34" i="2"/>
  <c r="AL103" i="2" s="1"/>
  <c r="AL33" i="2"/>
  <c r="AL102" i="2" s="1"/>
  <c r="AL15" i="2"/>
  <c r="AL32" i="2"/>
  <c r="AL101" i="2" s="1"/>
  <c r="AM113" i="2"/>
  <c r="AK104" i="2"/>
  <c r="AL111" i="2"/>
  <c r="AK112" i="2"/>
  <c r="AK114" i="2" s="1"/>
  <c r="AJ21" i="2" l="1"/>
  <c r="AK87" i="2"/>
  <c r="AL27" i="2"/>
  <c r="AJ88" i="2"/>
  <c r="AJ58" i="2" s="1"/>
  <c r="AK20" i="2"/>
  <c r="AK19" i="2"/>
  <c r="AH55" i="2"/>
  <c r="AI55" i="2"/>
  <c r="AJ26" i="2"/>
  <c r="AJ29" i="2" s="1"/>
  <c r="AJ37" i="2" s="1"/>
  <c r="AJ57" i="2"/>
  <c r="AJ89" i="2"/>
  <c r="AK86" i="2"/>
  <c r="AK12" i="2"/>
  <c r="AK13" i="2" s="1"/>
  <c r="AK16" i="2" s="1"/>
  <c r="AL85" i="2"/>
  <c r="AL10" i="2"/>
  <c r="AL18" i="2"/>
  <c r="AL35" i="2"/>
  <c r="AL8" i="2"/>
  <c r="AL87" i="2" s="1"/>
  <c r="AL11" i="2"/>
  <c r="AI106" i="2"/>
  <c r="AG123" i="2"/>
  <c r="AG124" i="2" s="1"/>
  <c r="AG56" i="2" s="1"/>
  <c r="AG115" i="2"/>
  <c r="AG116" i="2" s="1"/>
  <c r="AG117" i="2" s="1"/>
  <c r="AH120" i="2"/>
  <c r="AH109" i="2"/>
  <c r="AH107" i="2"/>
  <c r="AL96" i="2"/>
  <c r="AO42" i="2"/>
  <c r="AO34" i="1"/>
  <c r="AN113" i="2"/>
  <c r="AN1" i="2"/>
  <c r="AM13" i="1"/>
  <c r="AM14" i="1" s="1"/>
  <c r="AN3" i="2" s="1"/>
  <c r="AN12" i="1"/>
  <c r="AM108" i="2"/>
  <c r="AM39" i="2"/>
  <c r="AM7" i="2"/>
  <c r="AM34" i="2"/>
  <c r="AM103" i="2" s="1"/>
  <c r="AM33" i="2"/>
  <c r="AM102" i="2" s="1"/>
  <c r="AM32" i="2"/>
  <c r="AM101" i="2" s="1"/>
  <c r="AM23" i="2"/>
  <c r="AM92" i="2" s="1"/>
  <c r="AM6" i="2"/>
  <c r="AM5" i="2" s="1"/>
  <c r="AM28" i="2"/>
  <c r="AM97" i="2" s="1"/>
  <c r="AM15" i="2"/>
  <c r="AM111" i="2"/>
  <c r="AL112" i="2"/>
  <c r="AL114" i="2" s="1"/>
  <c r="AL104" i="2"/>
  <c r="AK88" i="2" l="1"/>
  <c r="AK58" i="2" s="1"/>
  <c r="AK21" i="2"/>
  <c r="AL12" i="2"/>
  <c r="AL13" i="2" s="1"/>
  <c r="AL16" i="2" s="1"/>
  <c r="AL26" i="2" s="1"/>
  <c r="AL29" i="2" s="1"/>
  <c r="AL37" i="2" s="1"/>
  <c r="AJ90" i="2"/>
  <c r="AJ95" i="2" s="1"/>
  <c r="AJ98" i="2" s="1"/>
  <c r="AJ106" i="2" s="1"/>
  <c r="AL20" i="2"/>
  <c r="AL19" i="2"/>
  <c r="AL86" i="2"/>
  <c r="AL88" i="2" s="1"/>
  <c r="AK26" i="2"/>
  <c r="AK29" i="2" s="1"/>
  <c r="AK37" i="2" s="1"/>
  <c r="AK89" i="2"/>
  <c r="AK90" i="2" s="1"/>
  <c r="AK95" i="2" s="1"/>
  <c r="AK98" i="2" s="1"/>
  <c r="AK57" i="2"/>
  <c r="AJ40" i="2"/>
  <c r="AJ54" i="2" s="1"/>
  <c r="AJ38" i="2"/>
  <c r="AJ49" i="2"/>
  <c r="AM85" i="2"/>
  <c r="AM10" i="2"/>
  <c r="AM8" i="2"/>
  <c r="AM12" i="2" s="1"/>
  <c r="AM27" i="2"/>
  <c r="AM18" i="2"/>
  <c r="AM35" i="2"/>
  <c r="AH123" i="2"/>
  <c r="AH124" i="2" s="1"/>
  <c r="AH56" i="2" s="1"/>
  <c r="AH115" i="2"/>
  <c r="AH116" i="2" s="1"/>
  <c r="AH117" i="2" s="1"/>
  <c r="AI120" i="2"/>
  <c r="AI109" i="2"/>
  <c r="AI107" i="2"/>
  <c r="AM96" i="2"/>
  <c r="AN108" i="2"/>
  <c r="AN39" i="2"/>
  <c r="AN28" i="2"/>
  <c r="AN97" i="2" s="1"/>
  <c r="AN32" i="2"/>
  <c r="AN101" i="2" s="1"/>
  <c r="AN34" i="2"/>
  <c r="AN103" i="2" s="1"/>
  <c r="AN33" i="2"/>
  <c r="AN102" i="2" s="1"/>
  <c r="AN15" i="2"/>
  <c r="AN7" i="2"/>
  <c r="AN6" i="2"/>
  <c r="AN5" i="2" s="1"/>
  <c r="AN23" i="2"/>
  <c r="AN92" i="2" s="1"/>
  <c r="AN111" i="2"/>
  <c r="AM112" i="2"/>
  <c r="AM114" i="2" s="1"/>
  <c r="AO1" i="2"/>
  <c r="AO12" i="1"/>
  <c r="AN13" i="1"/>
  <c r="AN14" i="1" s="1"/>
  <c r="AO3" i="2" s="1"/>
  <c r="AM104" i="2"/>
  <c r="AP42" i="2"/>
  <c r="AP34" i="1"/>
  <c r="AO113" i="2"/>
  <c r="AL21" i="2" l="1"/>
  <c r="AM20" i="2"/>
  <c r="AM87" i="2"/>
  <c r="AM86" i="2"/>
  <c r="AN27" i="2"/>
  <c r="AM19" i="2"/>
  <c r="AM21" i="2" s="1"/>
  <c r="AL57" i="2"/>
  <c r="AL89" i="2"/>
  <c r="AL90" i="2" s="1"/>
  <c r="AL95" i="2" s="1"/>
  <c r="AL98" i="2" s="1"/>
  <c r="AL106" i="2" s="1"/>
  <c r="AN35" i="2"/>
  <c r="AM11" i="2"/>
  <c r="AM13" i="2" s="1"/>
  <c r="AM16" i="2" s="1"/>
  <c r="AN8" i="2"/>
  <c r="AN20" i="2" s="1"/>
  <c r="AK40" i="2"/>
  <c r="AK54" i="2" s="1"/>
  <c r="AK38" i="2"/>
  <c r="AK49" i="2"/>
  <c r="AJ55" i="2"/>
  <c r="AL40" i="2"/>
  <c r="AL54" i="2" s="1"/>
  <c r="AL49" i="2"/>
  <c r="AL38" i="2"/>
  <c r="AN85" i="2"/>
  <c r="AN10" i="2"/>
  <c r="AN12" i="2"/>
  <c r="AN18" i="2"/>
  <c r="AJ109" i="2"/>
  <c r="AJ120" i="2"/>
  <c r="AN19" i="2"/>
  <c r="AL58" i="2"/>
  <c r="AJ107" i="2"/>
  <c r="AK106" i="2"/>
  <c r="AI115" i="2"/>
  <c r="AI116" i="2" s="1"/>
  <c r="AI117" i="2" s="1"/>
  <c r="AI123" i="2"/>
  <c r="AI124" i="2" s="1"/>
  <c r="AI56" i="2" s="1"/>
  <c r="AQ42" i="2"/>
  <c r="AQ34" i="1"/>
  <c r="AR42" i="2" s="1"/>
  <c r="AO108" i="2"/>
  <c r="AO28" i="2"/>
  <c r="AO97" i="2" s="1"/>
  <c r="AO33" i="2"/>
  <c r="AO102" i="2" s="1"/>
  <c r="AO39" i="2"/>
  <c r="AO34" i="2"/>
  <c r="AO103" i="2" s="1"/>
  <c r="AO32" i="2"/>
  <c r="AO101" i="2" s="1"/>
  <c r="AO23" i="2"/>
  <c r="AO92" i="2" s="1"/>
  <c r="AO7" i="2"/>
  <c r="AO18" i="2" s="1"/>
  <c r="AO15" i="2"/>
  <c r="AO6" i="2"/>
  <c r="AO5" i="2" s="1"/>
  <c r="AP1" i="2"/>
  <c r="AO13" i="1"/>
  <c r="AO14" i="1" s="1"/>
  <c r="AP3" i="2" s="1"/>
  <c r="AP12" i="1"/>
  <c r="AN96" i="2"/>
  <c r="AP113" i="2"/>
  <c r="AN86" i="2"/>
  <c r="AN104" i="2"/>
  <c r="AO111" i="2"/>
  <c r="AN112" i="2"/>
  <c r="AN114" i="2" s="1"/>
  <c r="AM88" i="2" l="1"/>
  <c r="AM58" i="2" s="1"/>
  <c r="AK55" i="2"/>
  <c r="AN87" i="2"/>
  <c r="AN88" i="2" s="1"/>
  <c r="AN11" i="2"/>
  <c r="AN13" i="2" s="1"/>
  <c r="AN16" i="2" s="1"/>
  <c r="AN26" i="2" s="1"/>
  <c r="AN29" i="2" s="1"/>
  <c r="AN37" i="2" s="1"/>
  <c r="AO27" i="2"/>
  <c r="AN21" i="2"/>
  <c r="AL55" i="2"/>
  <c r="AM26" i="2"/>
  <c r="AM29" i="2" s="1"/>
  <c r="AM37" i="2" s="1"/>
  <c r="AM89" i="2"/>
  <c r="AM90" i="2" s="1"/>
  <c r="AM95" i="2" s="1"/>
  <c r="AM98" i="2" s="1"/>
  <c r="AM57" i="2"/>
  <c r="AO8" i="2"/>
  <c r="AO87" i="2" s="1"/>
  <c r="AO85" i="2"/>
  <c r="AO10" i="2"/>
  <c r="AK120" i="2"/>
  <c r="AK109" i="2"/>
  <c r="AK107" i="2"/>
  <c r="AO35" i="2"/>
  <c r="AL109" i="2"/>
  <c r="AL120" i="2"/>
  <c r="AJ115" i="2"/>
  <c r="AJ116" i="2" s="1"/>
  <c r="AJ117" i="2" s="1"/>
  <c r="AJ123" i="2"/>
  <c r="AJ124" i="2" s="1"/>
  <c r="AJ56" i="2" s="1"/>
  <c r="AL107" i="2"/>
  <c r="AR113" i="2"/>
  <c r="AO104" i="2"/>
  <c r="AQ113" i="2"/>
  <c r="AP108" i="2"/>
  <c r="AP32" i="2"/>
  <c r="AP101" i="2" s="1"/>
  <c r="AP34" i="2"/>
  <c r="AP103" i="2" s="1"/>
  <c r="AP33" i="2"/>
  <c r="AP102" i="2" s="1"/>
  <c r="AP28" i="2"/>
  <c r="AP97" i="2" s="1"/>
  <c r="AP23" i="2"/>
  <c r="AP92" i="2" s="1"/>
  <c r="AP15" i="2"/>
  <c r="AP39" i="2"/>
  <c r="AP6" i="2"/>
  <c r="AP5" i="2" s="1"/>
  <c r="AP7" i="2"/>
  <c r="AP18" i="2" s="1"/>
  <c r="AP111" i="2"/>
  <c r="AO112" i="2"/>
  <c r="AO114" i="2" s="1"/>
  <c r="AO96" i="2"/>
  <c r="AQ1" i="2"/>
  <c r="AP13" i="1"/>
  <c r="AP14" i="1" s="1"/>
  <c r="AQ3" i="2" s="1"/>
  <c r="AQ12" i="1"/>
  <c r="AP8" i="2" l="1"/>
  <c r="AP86" i="2" s="1"/>
  <c r="AP20" i="2"/>
  <c r="AP27" i="2"/>
  <c r="AP19" i="2"/>
  <c r="AP21" i="2" s="1"/>
  <c r="AO19" i="2"/>
  <c r="AO20" i="2"/>
  <c r="AO12" i="2"/>
  <c r="AO11" i="2"/>
  <c r="AO86" i="2"/>
  <c r="AO88" i="2" s="1"/>
  <c r="AN57" i="2"/>
  <c r="AN89" i="2"/>
  <c r="AN90" i="2" s="1"/>
  <c r="AN95" i="2" s="1"/>
  <c r="AN98" i="2" s="1"/>
  <c r="AN106" i="2" s="1"/>
  <c r="AM40" i="2"/>
  <c r="AM54" i="2" s="1"/>
  <c r="AM38" i="2"/>
  <c r="AM49" i="2"/>
  <c r="AP85" i="2"/>
  <c r="AP10" i="2"/>
  <c r="AP12" i="2"/>
  <c r="AL115" i="2"/>
  <c r="AL116" i="2" s="1"/>
  <c r="AL117" i="2" s="1"/>
  <c r="AL123" i="2"/>
  <c r="AL124" i="2" s="1"/>
  <c r="AL56" i="2" s="1"/>
  <c r="AN40" i="2"/>
  <c r="AN54" i="2" s="1"/>
  <c r="AN49" i="2"/>
  <c r="AN38" i="2"/>
  <c r="AM106" i="2"/>
  <c r="AP35" i="2"/>
  <c r="AK115" i="2"/>
  <c r="AK116" i="2" s="1"/>
  <c r="AK117" i="2" s="1"/>
  <c r="AK123" i="2"/>
  <c r="AK124" i="2" s="1"/>
  <c r="AK56" i="2" s="1"/>
  <c r="AP11" i="2"/>
  <c r="AN58" i="2"/>
  <c r="AP96" i="2"/>
  <c r="AQ111" i="2"/>
  <c r="AP112" i="2"/>
  <c r="AP114" i="2" s="1"/>
  <c r="AQ13" i="1"/>
  <c r="AQ14" i="1" s="1"/>
  <c r="AR3" i="2" s="1"/>
  <c r="AR1" i="2"/>
  <c r="AQ106" i="2"/>
  <c r="AQ108" i="2"/>
  <c r="AQ32" i="2"/>
  <c r="AQ101" i="2" s="1"/>
  <c r="AQ19" i="2"/>
  <c r="AQ33" i="2"/>
  <c r="AQ102" i="2" s="1"/>
  <c r="AQ20" i="2"/>
  <c r="AQ35" i="2"/>
  <c r="AQ23" i="2"/>
  <c r="AQ92" i="2" s="1"/>
  <c r="AQ34" i="2"/>
  <c r="AQ103" i="2" s="1"/>
  <c r="AQ12" i="2"/>
  <c r="AQ13" i="2"/>
  <c r="AQ29" i="2"/>
  <c r="AQ28" i="2"/>
  <c r="AQ97" i="2" s="1"/>
  <c r="AQ27" i="2"/>
  <c r="AQ26" i="2"/>
  <c r="AQ21" i="2"/>
  <c r="AQ16" i="2"/>
  <c r="AQ6" i="2"/>
  <c r="AQ40" i="2"/>
  <c r="AQ18" i="2"/>
  <c r="AQ15" i="2"/>
  <c r="AQ39" i="2"/>
  <c r="AQ37" i="2"/>
  <c r="AQ10" i="2"/>
  <c r="AQ11" i="2"/>
  <c r="AQ5" i="2"/>
  <c r="AQ85" i="2" s="1"/>
  <c r="AQ7" i="2"/>
  <c r="AQ8" i="2"/>
  <c r="AP104" i="2"/>
  <c r="AP87" i="2" l="1"/>
  <c r="AO13" i="2"/>
  <c r="AO16" i="2" s="1"/>
  <c r="AO26" i="2" s="1"/>
  <c r="AO29" i="2" s="1"/>
  <c r="AO37" i="2" s="1"/>
  <c r="AO40" i="2" s="1"/>
  <c r="AO54" i="2" s="1"/>
  <c r="AO21" i="2"/>
  <c r="AM55" i="2"/>
  <c r="AN55" i="2"/>
  <c r="AP13" i="2"/>
  <c r="AP16" i="2" s="1"/>
  <c r="AM109" i="2"/>
  <c r="AM120" i="2"/>
  <c r="AM107" i="2"/>
  <c r="AN109" i="2"/>
  <c r="AN120" i="2"/>
  <c r="AN107" i="2"/>
  <c r="AO58" i="2"/>
  <c r="AP88" i="2"/>
  <c r="AQ54" i="2"/>
  <c r="AQ104" i="2"/>
  <c r="AQ87" i="2"/>
  <c r="AR111" i="2"/>
  <c r="AQ112" i="2"/>
  <c r="AQ114" i="2" s="1"/>
  <c r="AQ57" i="2"/>
  <c r="AQ89" i="2"/>
  <c r="AQ86" i="2"/>
  <c r="AQ120" i="2"/>
  <c r="AQ109" i="2"/>
  <c r="AQ96" i="2"/>
  <c r="AQ49" i="2"/>
  <c r="AQ38" i="2"/>
  <c r="AR108" i="2"/>
  <c r="D108" i="2" s="1"/>
  <c r="AR106" i="2"/>
  <c r="AR33" i="2"/>
  <c r="AR102" i="2" s="1"/>
  <c r="AR20" i="2"/>
  <c r="AR34" i="2"/>
  <c r="AR103" i="2" s="1"/>
  <c r="AR21" i="2"/>
  <c r="AR37" i="2"/>
  <c r="AR26" i="2"/>
  <c r="AR40" i="2"/>
  <c r="AR39" i="2"/>
  <c r="D39" i="2" s="1"/>
  <c r="AR13" i="2"/>
  <c r="AR32" i="2"/>
  <c r="AR101" i="2" s="1"/>
  <c r="AR29" i="2"/>
  <c r="AR28" i="2"/>
  <c r="AR97" i="2" s="1"/>
  <c r="AR27" i="2"/>
  <c r="AR15" i="2"/>
  <c r="AR5" i="2"/>
  <c r="AR85" i="2" s="1"/>
  <c r="AR23" i="2"/>
  <c r="AR92" i="2" s="1"/>
  <c r="AR7" i="2"/>
  <c r="AR35" i="2"/>
  <c r="AR18" i="2"/>
  <c r="AR16" i="2"/>
  <c r="AR19" i="2"/>
  <c r="AR11" i="2"/>
  <c r="AR12" i="2"/>
  <c r="AR6" i="2"/>
  <c r="AR8" i="2"/>
  <c r="AR10" i="2"/>
  <c r="AO89" i="2" l="1"/>
  <c r="AO90" i="2" s="1"/>
  <c r="AO95" i="2" s="1"/>
  <c r="AO98" i="2" s="1"/>
  <c r="AO106" i="2" s="1"/>
  <c r="AO107" i="2" s="1"/>
  <c r="AO57" i="2"/>
  <c r="AO49" i="2"/>
  <c r="AO55" i="2" s="1"/>
  <c r="AO38" i="2"/>
  <c r="AP26" i="2"/>
  <c r="AP29" i="2" s="1"/>
  <c r="AP37" i="2" s="1"/>
  <c r="AP89" i="2"/>
  <c r="AP90" i="2" s="1"/>
  <c r="AP95" i="2" s="1"/>
  <c r="AP98" i="2" s="1"/>
  <c r="AP106" i="2" s="1"/>
  <c r="AP57" i="2"/>
  <c r="AN123" i="2"/>
  <c r="AN124" i="2" s="1"/>
  <c r="AN56" i="2" s="1"/>
  <c r="AN115" i="2"/>
  <c r="AN116" i="2" s="1"/>
  <c r="AN117" i="2" s="1"/>
  <c r="AM123" i="2"/>
  <c r="AM124" i="2" s="1"/>
  <c r="AM56" i="2" s="1"/>
  <c r="AM115" i="2"/>
  <c r="AM116" i="2" s="1"/>
  <c r="AM117" i="2" s="1"/>
  <c r="AP58" i="2"/>
  <c r="AR96" i="2"/>
  <c r="AQ88" i="2"/>
  <c r="AQ90" i="2" s="1"/>
  <c r="AQ95" i="2" s="1"/>
  <c r="AQ98" i="2" s="1"/>
  <c r="AQ107" i="2" s="1"/>
  <c r="AQ55" i="2"/>
  <c r="D111" i="2"/>
  <c r="AR112" i="2"/>
  <c r="AR114" i="2" s="1"/>
  <c r="AQ123" i="2"/>
  <c r="AQ124" i="2" s="1"/>
  <c r="AQ56" i="2" s="1"/>
  <c r="AQ115" i="2"/>
  <c r="AR49" i="2"/>
  <c r="AR38" i="2"/>
  <c r="AR57" i="2"/>
  <c r="AR89" i="2"/>
  <c r="AR86" i="2"/>
  <c r="AR120" i="2"/>
  <c r="AR109" i="2"/>
  <c r="AR54" i="2"/>
  <c r="AR104" i="2"/>
  <c r="AR87" i="2"/>
  <c r="AO120" i="2" l="1"/>
  <c r="AO109" i="2"/>
  <c r="AO115" i="2" s="1"/>
  <c r="AO116" i="2" s="1"/>
  <c r="AO117" i="2" s="1"/>
  <c r="AP40" i="2"/>
  <c r="AP54" i="2" s="1"/>
  <c r="AP49" i="2"/>
  <c r="AP38" i="2"/>
  <c r="AP109" i="2"/>
  <c r="AP120" i="2"/>
  <c r="AP107" i="2"/>
  <c r="AQ58" i="2"/>
  <c r="AR55" i="2"/>
  <c r="AR88" i="2"/>
  <c r="AR58" i="2" s="1"/>
  <c r="AQ116" i="2"/>
  <c r="AQ117" i="2" s="1"/>
  <c r="AR115" i="2"/>
  <c r="AR123" i="2"/>
  <c r="AR124" i="2" s="1"/>
  <c r="AR56" i="2" s="1"/>
  <c r="AO123" i="2" l="1"/>
  <c r="AO124" i="2" s="1"/>
  <c r="AO56" i="2" s="1"/>
  <c r="AP55" i="2"/>
  <c r="AP115" i="2"/>
  <c r="AP116" i="2" s="1"/>
  <c r="AP117" i="2" s="1"/>
  <c r="AP123" i="2"/>
  <c r="AP124" i="2" s="1"/>
  <c r="AP56" i="2" s="1"/>
  <c r="D62" i="2" s="1"/>
  <c r="AR90" i="2"/>
  <c r="AR95" i="2" s="1"/>
  <c r="AR98" i="2" s="1"/>
  <c r="AR107" i="2" s="1"/>
  <c r="AR116" i="2"/>
  <c r="AR117" i="2" s="1"/>
  <c r="D61" i="2" l="1"/>
  <c r="D65" i="2"/>
  <c r="D66" i="2" s="1"/>
  <c r="D63" i="2"/>
  <c r="D64" i="2" s="1"/>
  <c r="G41" i="2"/>
  <c r="G43" i="2" s="1"/>
  <c r="G44" i="2" s="1"/>
  <c r="F41" i="2"/>
  <c r="F43" i="2" s="1"/>
  <c r="F44" i="2" s="1"/>
  <c r="F45" i="2" l="1"/>
  <c r="F46" i="2" s="1"/>
  <c r="G45" i="2"/>
  <c r="G46" i="2" s="1"/>
  <c r="H41" i="2" l="1"/>
  <c r="H43" i="2" s="1"/>
  <c r="H44" i="2" s="1"/>
  <c r="H45" i="2" l="1"/>
  <c r="H46" i="2" s="1"/>
  <c r="J41" i="2"/>
  <c r="J43" i="2" s="1"/>
  <c r="J44" i="2" s="1"/>
  <c r="I41" i="2"/>
  <c r="I43" i="2" s="1"/>
  <c r="I44" i="2" s="1"/>
  <c r="J45" i="2" l="1"/>
  <c r="J46" i="2" s="1"/>
  <c r="I45" i="2"/>
  <c r="I46" i="2" s="1"/>
  <c r="K41" i="2"/>
  <c r="K43" i="2" s="1"/>
  <c r="K44" i="2" s="1"/>
  <c r="L41" i="2" l="1"/>
  <c r="L43" i="2" s="1"/>
  <c r="L44" i="2" s="1"/>
  <c r="K45" i="2"/>
  <c r="K46" i="2" s="1"/>
  <c r="L45" i="2" l="1"/>
  <c r="L46" i="2" s="1"/>
  <c r="N41" i="2"/>
  <c r="N43" i="2" s="1"/>
  <c r="N44" i="2" s="1"/>
  <c r="M41" i="2"/>
  <c r="M43" i="2" s="1"/>
  <c r="M44" i="2" s="1"/>
  <c r="O41" i="2" l="1"/>
  <c r="O43" i="2" s="1"/>
  <c r="O44" i="2" s="1"/>
  <c r="M45" i="2"/>
  <c r="M46" i="2" s="1"/>
  <c r="N45" i="2"/>
  <c r="N46" i="2" s="1"/>
  <c r="O45" i="2" l="1"/>
  <c r="O46" i="2" s="1"/>
  <c r="P41" i="2"/>
  <c r="P43" i="2" s="1"/>
  <c r="P44" i="2" s="1"/>
  <c r="P45" i="2" l="1"/>
  <c r="P46" i="2" s="1"/>
  <c r="Q41" i="2"/>
  <c r="Q43" i="2" s="1"/>
  <c r="Q44" i="2" s="1"/>
  <c r="Q45" i="2" l="1"/>
  <c r="Q46" i="2" s="1"/>
  <c r="R41" i="2"/>
  <c r="R43" i="2" s="1"/>
  <c r="R44" i="2" s="1"/>
  <c r="R45" i="2" l="1"/>
  <c r="R46" i="2" s="1"/>
  <c r="S41" i="2"/>
  <c r="S43" i="2" s="1"/>
  <c r="S44" i="2" s="1"/>
  <c r="T41" i="2" l="1"/>
  <c r="T43" i="2" s="1"/>
  <c r="T44" i="2" s="1"/>
  <c r="S45" i="2"/>
  <c r="S46" i="2" s="1"/>
  <c r="T45" i="2" l="1"/>
  <c r="T46" i="2" s="1"/>
  <c r="U41" i="2"/>
  <c r="U43" i="2" s="1"/>
  <c r="U44" i="2" s="1"/>
  <c r="U45" i="2" l="1"/>
  <c r="U46" i="2" s="1"/>
  <c r="V41" i="2"/>
  <c r="V43" i="2" s="1"/>
  <c r="V44" i="2" s="1"/>
  <c r="V45" i="2" l="1"/>
  <c r="V46" i="2" s="1"/>
  <c r="W41" i="2"/>
  <c r="W43" i="2" s="1"/>
  <c r="W44" i="2" s="1"/>
  <c r="X41" i="2" l="1"/>
  <c r="X43" i="2" s="1"/>
  <c r="X44" i="2" s="1"/>
  <c r="W45" i="2"/>
  <c r="W46" i="2" s="1"/>
  <c r="X45" i="2" l="1"/>
  <c r="X46" i="2" s="1"/>
  <c r="Y41" i="2"/>
  <c r="Y43" i="2" s="1"/>
  <c r="Y44" i="2" s="1"/>
  <c r="Y45" i="2" l="1"/>
  <c r="Y46" i="2" s="1"/>
  <c r="Z41" i="2"/>
  <c r="Z43" i="2" s="1"/>
  <c r="Z44" i="2" s="1"/>
  <c r="Z45" i="2" l="1"/>
  <c r="Z46" i="2" s="1"/>
  <c r="AA41" i="2"/>
  <c r="AA43" i="2" s="1"/>
  <c r="AA44" i="2" s="1"/>
  <c r="AA45" i="2" l="1"/>
  <c r="AA46" i="2" s="1"/>
  <c r="AB41" i="2"/>
  <c r="AB43" i="2" s="1"/>
  <c r="AB44" i="2" s="1"/>
  <c r="AC41" i="2" l="1"/>
  <c r="AC43" i="2" s="1"/>
  <c r="AC44" i="2" s="1"/>
  <c r="AB45" i="2"/>
  <c r="AB46" i="2" s="1"/>
  <c r="AC45" i="2" l="1"/>
  <c r="AC46" i="2" s="1"/>
  <c r="AD41" i="2"/>
  <c r="AD43" i="2" s="1"/>
  <c r="AD44" i="2" s="1"/>
  <c r="AD45" i="2" l="1"/>
  <c r="AD46" i="2" s="1"/>
  <c r="AE41" i="2"/>
  <c r="AE43" i="2" s="1"/>
  <c r="AE44" i="2" s="1"/>
  <c r="AF41" i="2" l="1"/>
  <c r="AF43" i="2" s="1"/>
  <c r="AF44" i="2" s="1"/>
  <c r="AE45" i="2"/>
  <c r="AE46" i="2" s="1"/>
  <c r="AF45" i="2" l="1"/>
  <c r="AF46" i="2" s="1"/>
  <c r="AG41" i="2"/>
  <c r="AG43" i="2" s="1"/>
  <c r="AG44" i="2" s="1"/>
  <c r="AH41" i="2" l="1"/>
  <c r="AH43" i="2" s="1"/>
  <c r="AH44" i="2" s="1"/>
  <c r="AG45" i="2"/>
  <c r="AG46" i="2" s="1"/>
  <c r="AH45" i="2" l="1"/>
  <c r="AH46" i="2" s="1"/>
  <c r="AI41" i="2"/>
  <c r="AI43" i="2" s="1"/>
  <c r="AI44" i="2" s="1"/>
  <c r="AI45" i="2" l="1"/>
  <c r="AI46" i="2" s="1"/>
  <c r="AJ41" i="2"/>
  <c r="AJ43" i="2" s="1"/>
  <c r="AJ44" i="2" s="1"/>
  <c r="AJ45" i="2" l="1"/>
  <c r="AJ46" i="2" s="1"/>
  <c r="AK41" i="2"/>
  <c r="AK43" i="2" s="1"/>
  <c r="AK44" i="2" s="1"/>
  <c r="AL41" i="2" l="1"/>
  <c r="AL43" i="2" s="1"/>
  <c r="AL44" i="2" s="1"/>
  <c r="AK45" i="2"/>
  <c r="AK46" i="2" s="1"/>
  <c r="AL45" i="2" l="1"/>
  <c r="AL46" i="2" s="1"/>
  <c r="AM41" i="2"/>
  <c r="AM43" i="2" s="1"/>
  <c r="AM44" i="2" s="1"/>
  <c r="AN41" i="2" l="1"/>
  <c r="AN43" i="2" s="1"/>
  <c r="AN44" i="2" s="1"/>
  <c r="AM45" i="2"/>
  <c r="AM46" i="2" s="1"/>
  <c r="AO41" i="2" l="1"/>
  <c r="AO43" i="2" s="1"/>
  <c r="AO44" i="2" s="1"/>
  <c r="AN45" i="2"/>
  <c r="AN46" i="2" s="1"/>
  <c r="AO45" i="2" l="1"/>
  <c r="AO46" i="2" s="1"/>
  <c r="AP41" i="2"/>
  <c r="AP43" i="2" s="1"/>
  <c r="AP44" i="2" s="1"/>
  <c r="AQ41" i="2" l="1"/>
  <c r="AQ43" i="2" s="1"/>
  <c r="AQ44" i="2" s="1"/>
  <c r="AP45" i="2"/>
  <c r="AP46" i="2" s="1"/>
  <c r="AQ45" i="2" l="1"/>
  <c r="AQ46" i="2" s="1"/>
  <c r="AR41" i="2"/>
  <c r="AR43" i="2" s="1"/>
  <c r="AR44" i="2" s="1"/>
  <c r="AR45" i="2" l="1"/>
  <c r="AR46" i="2" s="1"/>
</calcChain>
</file>

<file path=xl/comments1.xml><?xml version="1.0" encoding="utf-8"?>
<comments xmlns="http://schemas.openxmlformats.org/spreadsheetml/2006/main">
  <authors>
    <author>Staňková Veronika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  <charset val="238"/>
          </rPr>
          <t>Vyplnit jen pokud je uvažován bankovní úvěr.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6" authorId="0" shapeId="0">
      <text>
        <r>
          <rPr>
            <sz val="9"/>
            <color indexed="81"/>
            <rFont val="Tahoma"/>
            <family val="2"/>
            <charset val="238"/>
          </rPr>
          <t xml:space="preserve">Návrh je automatický výpočet splácení po odpisovou dobu pravidelnými splátkami. (Vzorec: 
pokud je již splaceno -&gt;0;
pokud zbývá doplatit méně než vloni -&gt; zbytek,
jinak -&gt; obvyklá splátka). E34 by měla zůstat prázdná pro správné fungování.
</t>
        </r>
        <r>
          <rPr>
            <b/>
            <sz val="9"/>
            <color indexed="81"/>
            <rFont val="Tahoma"/>
            <family val="2"/>
            <charset val="238"/>
          </rPr>
          <t>Lze individuálně přepsat dle potřeby.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  <charset val="238"/>
          </rPr>
          <t>Vyplňovat před zahájením provozu.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pouze provozní náklady, které souvisí s projektem.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Staňková Veronika</author>
    <author>Zajíček Miroslav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Pokud 0, sloupec  automaticky zešediví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  <comment ref="B85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</commentList>
</comments>
</file>

<file path=xl/sharedStrings.xml><?xml version="1.0" encoding="utf-8"?>
<sst xmlns="http://schemas.openxmlformats.org/spreadsheetml/2006/main" count="306" uniqueCount="202">
  <si>
    <t>Legenda:</t>
  </si>
  <si>
    <t>automatický výpočet</t>
  </si>
  <si>
    <t>nevyplňovat - začerňuje se automaticky</t>
  </si>
  <si>
    <t>OBECNÉ PŘEDPOKLADY</t>
  </si>
  <si>
    <t>Doba vyhodnocení projektu [rok]</t>
  </si>
  <si>
    <t>Rok zahájení provozu</t>
  </si>
  <si>
    <t>Rok ukončení hodnocení projektu  [rok]</t>
  </si>
  <si>
    <t>Časová osa</t>
  </si>
  <si>
    <t>Byl zahájen provoz (1=ano/0=ne)</t>
  </si>
  <si>
    <t>Rok provozu (v průběhu hodnocení) [rok]</t>
  </si>
  <si>
    <t>Inflace v letech provozu [%]</t>
  </si>
  <si>
    <t>Směnný kurz [CZK/€]</t>
  </si>
  <si>
    <t>Daň z příjmů</t>
  </si>
  <si>
    <t>TECHNICKÉ PARAMETRY ZDROJE</t>
  </si>
  <si>
    <t>Tepelný výkon zdroje 1 [MW]</t>
  </si>
  <si>
    <t>Zatížení/hodinová výroba tepla zdroje 1 [hod/rok]</t>
  </si>
  <si>
    <t>Elektrický výkon zdroje 1 [MW]</t>
  </si>
  <si>
    <t>Zatížení/hodinová výroba elektřiny zdroje 1 [hod/rok]</t>
  </si>
  <si>
    <t>Tepelný výkon zdroje 2 [MW]</t>
  </si>
  <si>
    <t>Zatížení/hodinová výroba tepla zdroje 2 [hod/rok]</t>
  </si>
  <si>
    <t>Elektrický výkon zdroje 2 [MW]</t>
  </si>
  <si>
    <t>Zatížení/hodinová výroba elektřiny zdroje 2 [hod/rok]</t>
  </si>
  <si>
    <t>FINANCOVÁNÍ</t>
  </si>
  <si>
    <t>Požadovaná návratnost žadatele, např. WACC [%]</t>
  </si>
  <si>
    <t>VZOREC</t>
  </si>
  <si>
    <t>Poměr financování úvěrem [%]</t>
  </si>
  <si>
    <t>Úroková míra na úvěr [%]</t>
  </si>
  <si>
    <t>Čerpání úvěru [CZK] (+)</t>
  </si>
  <si>
    <t>Splátky úvěru [CZK] (+)</t>
  </si>
  <si>
    <t>INVESTIČNÍ VÝDAJE</t>
  </si>
  <si>
    <t>Celkové investiční výdaje projektu bez dotace [CZK] (+)</t>
  </si>
  <si>
    <t>model předpokldá jen jednorázový CapEx (= na výstavbu projektu) -&gt; náklady projektu bez dotace, zatím vč. navýšení o bezpečnostních 30%</t>
  </si>
  <si>
    <t>Alternativní investice [CZK] (+)</t>
  </si>
  <si>
    <t>info dle odhadu p. Botlíka k investici OTO</t>
  </si>
  <si>
    <t>Způsobilé výdaje projektu dle pravidel výzvy (po odečtení alternativní investice) [CZK] (+)</t>
  </si>
  <si>
    <t>Míra podpory dle GBER [%]</t>
  </si>
  <si>
    <t>Investiční dotace [CZK] (+)</t>
  </si>
  <si>
    <t>Efektivní míra podpory [%]</t>
  </si>
  <si>
    <t>Odpisová doba [rok]</t>
  </si>
  <si>
    <t>Investiční výdaje projektu  bez dotace v letech [CZK] (+)</t>
  </si>
  <si>
    <t>Čerpání investiční dotace v letech [CZK] (+)</t>
  </si>
  <si>
    <t>PROVOZNÍ NÁKLADY</t>
  </si>
  <si>
    <t>Palivo:</t>
  </si>
  <si>
    <t>Emisní faktor:</t>
  </si>
  <si>
    <t>Cena emisní povolenky v letech [CZK/tCO2]</t>
  </si>
  <si>
    <t>Ostatní provozní náklady:</t>
  </si>
  <si>
    <t>Specifikujte typ nákladu:</t>
  </si>
  <si>
    <t>Dodávka tepla v roce 2027 (GJ/rok)</t>
  </si>
  <si>
    <t>1600 TJ</t>
  </si>
  <si>
    <t>CENY ENERGETICKÝCH VÝSTUPŮ / VÝNOSY</t>
  </si>
  <si>
    <t>Prodejní cena tepla pro výnosy projektu [CZK/GJ]</t>
  </si>
  <si>
    <t>Prodejní cena silové elektřiny [CZK/MWh]</t>
  </si>
  <si>
    <t>Ostatní tržby:</t>
  </si>
  <si>
    <t>Specifikujte typ tržby:</t>
  </si>
  <si>
    <t>FinAnalýza</t>
  </si>
  <si>
    <t>Operation Year / Rok provozu</t>
  </si>
  <si>
    <t>rok</t>
  </si>
  <si>
    <t>Heat delivered / Dodané teplo</t>
  </si>
  <si>
    <t>TJ</t>
  </si>
  <si>
    <t>GWh</t>
  </si>
  <si>
    <t>Electricity delivered / Dodaná silová elektřina</t>
  </si>
  <si>
    <t>Energy delivered / Dodaná energie</t>
  </si>
  <si>
    <t>Allowed profit / Přípustný zisk</t>
  </si>
  <si>
    <t>CZK/GJ</t>
  </si>
  <si>
    <t>Heat value Fix / Teplo, ostatní cena</t>
  </si>
  <si>
    <t>Heat value Var / Teplo, variabilní cena</t>
  </si>
  <si>
    <t>Heat value Total / Teplo, cena celkem</t>
  </si>
  <si>
    <t>Heat market price / Tržní cena tepla</t>
  </si>
  <si>
    <t>Delivered heat value / Dodané teplo, uvažovaná prodejní cena</t>
  </si>
  <si>
    <t>CZK/MWh</t>
  </si>
  <si>
    <t>Electricity value Fix / Elektřina, fixní cena</t>
  </si>
  <si>
    <t>Electricity value Var / Elektřina, variabilní cena</t>
  </si>
  <si>
    <t>Electricity value Total / Elektřina, cena celkem</t>
  </si>
  <si>
    <t>Delivered electricity value / Dodaná elektřina, uvažovaná prodejní cena</t>
  </si>
  <si>
    <t>Revenues / Výnosy</t>
  </si>
  <si>
    <t>Heat sold / Prodej tepla</t>
  </si>
  <si>
    <t>CZKm</t>
  </si>
  <si>
    <t>Electricity sold / Prodej silové elektřiny</t>
  </si>
  <si>
    <t>Other revenues / Ostatní tržby</t>
  </si>
  <si>
    <t>Total revenues / Celkové výnosy</t>
  </si>
  <si>
    <t>Expenses / Výdaje</t>
  </si>
  <si>
    <t>Fuel / Palivo (-)</t>
  </si>
  <si>
    <t>CO2 / CO2 (-)</t>
  </si>
  <si>
    <t>Other OpEx / Ostatní provozní výdaje (-)</t>
  </si>
  <si>
    <t>Total Expenses / Celkové výdaje (-)</t>
  </si>
  <si>
    <t>EBITDA / Zisk před započtením úroků, daní a odpisů</t>
  </si>
  <si>
    <t>EBITDA margin / EBIDTA marže</t>
  </si>
  <si>
    <t>%</t>
  </si>
  <si>
    <t>Depreciation / Odpisy (-)</t>
  </si>
  <si>
    <t>EBIT / Zisk před zdaněním a úroky</t>
  </si>
  <si>
    <t>Loan / Zůstatek úvěru na konci období (+)</t>
  </si>
  <si>
    <t>Interest Rate / Úroková míra</t>
  </si>
  <si>
    <t>Interest / Úrok (-)</t>
  </si>
  <si>
    <t>EBT / Zisk před zdaněním</t>
  </si>
  <si>
    <t>Income tax / Daň z příjmů (-)</t>
  </si>
  <si>
    <t>Net profit / Čistý zisk</t>
  </si>
  <si>
    <t>Cash flow / Peněžní tok</t>
  </si>
  <si>
    <t>CapEx net of subsidy / Čisté kapitálové výdaje s podporou (-)</t>
  </si>
  <si>
    <t>CapEx / Kapitálové výdaje bez dotace (-)</t>
  </si>
  <si>
    <t>Investment subsidy (share of eligible costs) / Investiční podpora (část způsobilých nákladů) (+)</t>
  </si>
  <si>
    <t>Depreciation period / Doba odpisu</t>
  </si>
  <si>
    <t>years</t>
  </si>
  <si>
    <t>Income tax adj. / Daň z příjmů upravená (-)</t>
  </si>
  <si>
    <t>Cash flow to Firm / Peněžní tok do firmy</t>
  </si>
  <si>
    <t>Cash flow to Firm w/o subsidy / Peněžní tok do firmy bez podpory</t>
  </si>
  <si>
    <t>Heat price / Cena tepla</t>
  </si>
  <si>
    <t>Heat price w/o subsidy / Cena tepla bez podpory</t>
  </si>
  <si>
    <t>WACC / Průměrné náklady kapitálu</t>
  </si>
  <si>
    <t>FRR / Vnitřní výnosová míra</t>
  </si>
  <si>
    <t>FRR without of subsidy / FRR bez podpory</t>
  </si>
  <si>
    <t>NPV / Čistá současná hodnota</t>
  </si>
  <si>
    <t>EURm</t>
  </si>
  <si>
    <t>CF Lifetime Sum / Peněžní toky za celé období životnosti</t>
  </si>
  <si>
    <t>Revenues - Avg over Lifetime / Výnosy - průměr po celou životnost</t>
  </si>
  <si>
    <t>XXXXXX Vedlejší výpočet XXXXXXXXXXXX</t>
  </si>
  <si>
    <t>Heat value Fix / Teplo, fixní cena</t>
  </si>
  <si>
    <t>Heat value Total unsubsidised / Teplo celkem bez podpory</t>
  </si>
  <si>
    <t>Heat value subsidised / Teplo s podporou</t>
  </si>
  <si>
    <t>Delivered heat value / Dodané teplo, finální prodejní cena</t>
  </si>
  <si>
    <t>Delivered electricity value / Dodaná elektřina, finální prodejní cena</t>
  </si>
  <si>
    <t>Electricity sold / Prodej elektřiny</t>
  </si>
  <si>
    <t>Total Expenses / Celkové výdaje</t>
  </si>
  <si>
    <t>Fuel / Palivo</t>
  </si>
  <si>
    <t>CO2 / CO2</t>
  </si>
  <si>
    <t>Fix OpEx / Fixní provozní výdaje</t>
  </si>
  <si>
    <t>Income tax / Daň z příjmů</t>
  </si>
  <si>
    <t>HEAT_vstupní údaje: vyplní žadatel</t>
  </si>
  <si>
    <t>Náklad paliva 2 v letech [CZK] (+)</t>
  </si>
  <si>
    <t>Náklad paliva 3 v letech [CZK] (+)</t>
  </si>
  <si>
    <t>Náklad paliva 4 v letech [CZK] (+)</t>
  </si>
  <si>
    <t>Náklad paliva 5 v letech [CZK] (+)</t>
  </si>
  <si>
    <t>Náklad paliva 6 v letech [CZK] (+)</t>
  </si>
  <si>
    <t>Ostatní náklad paliva v letech [CZK] (+)</t>
  </si>
  <si>
    <t>Náklady na emisní povolenky v letech [CZK/rok] (+)</t>
  </si>
  <si>
    <t>Celkové náklady na palivo, vč. dopravy [CZK/rok] (+)</t>
  </si>
  <si>
    <t>Ostatní provozní náklady 1 [CZK/rok] (+)</t>
  </si>
  <si>
    <t>Ostatní provozní náklady 2 [CZK/rok] (+)</t>
  </si>
  <si>
    <t>Ostatní provozní náklady 3 [CZK/rok] (+)</t>
  </si>
  <si>
    <t>Ostatní provozní náklady 4 [CZK/rok] (+)</t>
  </si>
  <si>
    <t>Ostatní provozní náklady 5 [CZK/rok] (+)</t>
  </si>
  <si>
    <t>Ostatní provozní náklady 6 [CZK/rok] (+)</t>
  </si>
  <si>
    <t>Ostatní provozní náklady (vč. náklady na opravy a údržbu) [CZK/rok] (+)</t>
  </si>
  <si>
    <t>Ostatní tržby 1 [CZK/rok] (+)</t>
  </si>
  <si>
    <t>Ostatní tržby 2 [CZK/rok] (+)</t>
  </si>
  <si>
    <t>Ostatní tržby 3 [CZK/rok] (+)</t>
  </si>
  <si>
    <t>Ostatní tržby 4 [CZK/rok] (+)</t>
  </si>
  <si>
    <t>Ostatní tržby 5 [CZK/rok] (+)</t>
  </si>
  <si>
    <t>Ostatní tržby 6 [CZK/rok] (+)</t>
  </si>
  <si>
    <t>Ostatní tržby [CZK/rok] (+)</t>
  </si>
  <si>
    <t>Specifikujte typ palivového nákl.:</t>
  </si>
  <si>
    <t>Průměrné jednotkové náklady paliva 1 v letech [CZK/MWh]</t>
  </si>
  <si>
    <t>Průměrné jednotkové náklady paliva 2 v letech [CZK/MWh]</t>
  </si>
  <si>
    <t>Průměrné jednotkové náklady paliva 3 v letech [CZK/MWh]</t>
  </si>
  <si>
    <t>Průměrné jednotkové náklady paliva 4 v letech [CZK/MWh]</t>
  </si>
  <si>
    <t>Průměrné jednotkové náklady paliva 5 v letech [CZK/MWh]</t>
  </si>
  <si>
    <t>Průměrné jednotkové náklady paliva 6 v letech [CZK/MWh]</t>
  </si>
  <si>
    <t>Spotřeba paliva 2 v letech [MWh/rok výhřevnosti]</t>
  </si>
  <si>
    <t>Spotřeba paliva 3 v letech [MWh/rok výhřevnosti]</t>
  </si>
  <si>
    <t>Spotřeba paliva 4 v letech [MWh/rok výhřevnosti]</t>
  </si>
  <si>
    <t>Spotřeba paliva 5 v letech [MWh/rok výhřevnosti]</t>
  </si>
  <si>
    <t>Spotřeba paliva 6 v letech [MWh/rok výhřevnosti]</t>
  </si>
  <si>
    <r>
      <t>Spotřeba paliva 1 v letech [MWh/rok</t>
    </r>
    <r>
      <rPr>
        <sz val="11"/>
        <rFont val="Calibri"/>
        <family val="2"/>
        <charset val="238"/>
        <scheme val="minor"/>
      </rPr>
      <t xml:space="preserve"> výhřevnosti</t>
    </r>
    <r>
      <rPr>
        <sz val="11"/>
        <color theme="1"/>
        <rFont val="Calibri"/>
        <family val="2"/>
        <charset val="238"/>
        <scheme val="minor"/>
      </rPr>
      <t>]</t>
    </r>
  </si>
  <si>
    <t>Náklad paliva 1 v letech [CZK] (+)</t>
  </si>
  <si>
    <t>HEAT_FinAnalýza: žadatel zkontroluje (vazba na list HEAT_vstupní údaje)</t>
  </si>
  <si>
    <t>min. 15 let</t>
  </si>
  <si>
    <t>uveďte pouze zdroje, které jsou předmětem projektu</t>
  </si>
  <si>
    <t>Rok zahájení pro vyhodnocení projektu  [rok]</t>
  </si>
  <si>
    <r>
      <rPr>
        <b/>
        <sz val="18"/>
        <color rgb="FF0070C0"/>
        <rFont val="Calibri"/>
        <family val="2"/>
        <charset val="238"/>
        <scheme val="minor"/>
      </rPr>
      <t>FINANČNÍ ANALÝZA PROJEKTU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rgb="FF0070C0"/>
        <rFont val="Calibri"/>
        <family val="2"/>
        <charset val="238"/>
        <scheme val="minor"/>
      </rPr>
      <t>pro projekty předkládané do programu HEAT financovaného z Modernizačního fondu</t>
    </r>
  </si>
  <si>
    <t>NÁZEV PROJEKTU:</t>
  </si>
  <si>
    <t>Tepelný výkon celkem [GW]</t>
  </si>
  <si>
    <t>Elektrický výkon celkem [GW]</t>
  </si>
  <si>
    <t>Náklad paliva 7 v letech [CZK] (+)</t>
  </si>
  <si>
    <t>Náklad paliva 8 v letech [CZK] (+)</t>
  </si>
  <si>
    <t>Náklad paliva 9 v letech [CZK] (+)</t>
  </si>
  <si>
    <t>Náklad paliva 10 v letech [CZK] (+)</t>
  </si>
  <si>
    <t>Náklad paliva 11 v letech [CZK] (+)</t>
  </si>
  <si>
    <t>Náklad paliva 12 v letech [CZK] (+)</t>
  </si>
  <si>
    <t>Spotřeba paliva 12 v letech [MWh/rok výhřevnosti]</t>
  </si>
  <si>
    <t>Spotřeba paliva 11 v letech [MWh/rok výhřevnosti]</t>
  </si>
  <si>
    <t>Spotřeba paliva 10 v letech [MWh/rok výhřevnosti]</t>
  </si>
  <si>
    <t>Spotřeba paliva 9 v letech [MWh/rok výhřevnosti]</t>
  </si>
  <si>
    <t>Spotřeba paliva 8 v letech [MWh/rok výhřevnosti]</t>
  </si>
  <si>
    <t>Spotřeba paliva 7 v letech [MWh/rok výhřevnosti]</t>
  </si>
  <si>
    <t>Ostatní provozní náklady 7 [CZK/rok] (+)</t>
  </si>
  <si>
    <t>Ostatní provozní náklady 8 [CZK/rok] (+)</t>
  </si>
  <si>
    <t>Ostatní provozní náklady 9 [CZK/rok] (+)</t>
  </si>
  <si>
    <t>Ostatní provozní náklady 10 [CZK/rok] (+)</t>
  </si>
  <si>
    <t>Ostatní tržby 7 [CZK/rok] (+)</t>
  </si>
  <si>
    <t>Ostatní tržby 8 [CZK/rok] (+)</t>
  </si>
  <si>
    <t>Ostatní tržby 9 [CZK/rok] (+)</t>
  </si>
  <si>
    <t>Ostatní tržby 10 [CZK/rok] (+)</t>
  </si>
  <si>
    <r>
      <t>GWh in NCV (</t>
    </r>
    <r>
      <rPr>
        <i/>
        <sz val="11"/>
        <color theme="1"/>
        <rFont val="Calibri"/>
        <family val="2"/>
        <charset val="238"/>
        <scheme val="minor"/>
      </rPr>
      <t>užitečná účinnost</t>
    </r>
    <r>
      <rPr>
        <sz val="11"/>
        <color theme="1"/>
        <rFont val="Calibri"/>
        <family val="2"/>
        <charset val="238"/>
        <scheme val="minor"/>
      </rPr>
      <t>)</t>
    </r>
  </si>
  <si>
    <t>Průměrné jednotkové náklady paliva 7 v letech [CZK/MWh]</t>
  </si>
  <si>
    <t>Průměrné jednotkové náklady paliva 8 v letech [CZK/MWh]</t>
  </si>
  <si>
    <t>Průměrné jednotkové náklady paliva 9 v letech [CZK/MWh]</t>
  </si>
  <si>
    <t>Průměrné jednotkové náklady paliva 10 v letech [CZK/MWh]</t>
  </si>
  <si>
    <t>Průměrné jednotkové náklady paliva 11 v letech [CZK/MWh]</t>
  </si>
  <si>
    <t>Průměrné jednotkové náklady paliva 12 v letech [CZK/MWh]</t>
  </si>
  <si>
    <t>Ostatní provozní náklady 11 [CZK/rok] (+)</t>
  </si>
  <si>
    <t>Ostatní provozní náklady 12 [CZK/rok] (+)</t>
  </si>
  <si>
    <t>Ostatní tržby 11 [CZK/rok] (+)</t>
  </si>
  <si>
    <t>Ostatní tržby 12 [CZK/rok]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</si>
</sst>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č_-;\-* #,##0.00\ _K_č_-;_-* &quot;-&quot;??\ _K_č_-;_-@_-"/>
    <numFmt numFmtId="165" formatCode="0.0"/>
    <numFmt numFmtId="166" formatCode="0.0%"/>
    <numFmt numFmtId="167" formatCode="#,##0.0"/>
    <numFmt numFmtId="168" formatCode="#,##0.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u/>
      <sz val="11"/>
      <color theme="1" tint="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3" fillId="0" borderId="0" xfId="0" applyFont="1" applyProtection="1"/>
    <xf numFmtId="0" fontId="0" fillId="2" borderId="1" xfId="0" applyFill="1" applyBorder="1" applyProtection="1"/>
    <xf numFmtId="0" fontId="0" fillId="0" borderId="0" xfId="0" applyProtection="1"/>
    <xf numFmtId="3" fontId="0" fillId="3" borderId="1" xfId="0" applyNumberFormat="1" applyFill="1" applyBorder="1" applyProtection="1"/>
    <xf numFmtId="3" fontId="0" fillId="0" borderId="1" xfId="0" applyNumberFormat="1" applyFill="1" applyBorder="1" applyProtection="1"/>
    <xf numFmtId="3" fontId="0" fillId="4" borderId="5" xfId="0" applyNumberFormat="1" applyFill="1" applyBorder="1" applyProtection="1"/>
    <xf numFmtId="3" fontId="0" fillId="5" borderId="17" xfId="0" applyNumberFormat="1" applyFill="1" applyBorder="1" applyProtection="1"/>
    <xf numFmtId="0" fontId="10" fillId="5" borderId="0" xfId="0" applyFont="1" applyFill="1" applyBorder="1" applyAlignment="1" applyProtection="1">
      <alignment horizontal="left" indent="1"/>
    </xf>
    <xf numFmtId="0" fontId="3" fillId="0" borderId="0" xfId="0" applyFont="1" applyAlignment="1" applyProtection="1">
      <alignment horizontal="right" vertical="center" indent="2"/>
    </xf>
    <xf numFmtId="0" fontId="0" fillId="0" borderId="0" xfId="0" applyFill="1" applyProtection="1"/>
    <xf numFmtId="1" fontId="0" fillId="0" borderId="0" xfId="1" applyNumberFormat="1" applyFont="1" applyFill="1" applyBorder="1" applyProtection="1"/>
    <xf numFmtId="1" fontId="10" fillId="0" borderId="0" xfId="1" applyNumberFormat="1" applyFont="1" applyFill="1" applyBorder="1" applyAlignment="1" applyProtection="1">
      <alignment horizontal="left" indent="1"/>
    </xf>
    <xf numFmtId="0" fontId="0" fillId="0" borderId="0" xfId="0" applyFill="1" applyBorder="1" applyProtection="1"/>
    <xf numFmtId="1" fontId="0" fillId="0" borderId="1" xfId="1" applyNumberFormat="1" applyFont="1" applyFill="1" applyBorder="1" applyProtection="1"/>
    <xf numFmtId="0" fontId="0" fillId="0" borderId="0" xfId="0" applyFill="1" applyBorder="1" applyAlignment="1" applyProtection="1">
      <alignment horizontal="left"/>
    </xf>
    <xf numFmtId="1" fontId="3" fillId="0" borderId="2" xfId="1" applyNumberFormat="1" applyFont="1" applyFill="1" applyBorder="1" applyProtection="1"/>
    <xf numFmtId="1" fontId="0" fillId="0" borderId="3" xfId="1" applyNumberFormat="1" applyFont="1" applyFill="1" applyBorder="1" applyProtection="1"/>
    <xf numFmtId="165" fontId="0" fillId="0" borderId="1" xfId="1" applyNumberFormat="1" applyFont="1" applyFill="1" applyBorder="1" applyProtection="1"/>
    <xf numFmtId="9" fontId="0" fillId="0" borderId="1" xfId="2" applyFont="1" applyFill="1" applyBorder="1" applyProtection="1"/>
    <xf numFmtId="0" fontId="3" fillId="0" borderId="0" xfId="0" applyFont="1" applyFill="1" applyProtection="1"/>
    <xf numFmtId="0" fontId="10" fillId="0" borderId="0" xfId="0" applyFont="1" applyProtection="1"/>
    <xf numFmtId="10" fontId="0" fillId="0" borderId="0" xfId="0" applyNumberFormat="1" applyFill="1" applyProtection="1"/>
    <xf numFmtId="0" fontId="0" fillId="0" borderId="0" xfId="0" applyAlignment="1" applyProtection="1">
      <alignment horizontal="left" indent="1"/>
    </xf>
    <xf numFmtId="1" fontId="0" fillId="0" borderId="0" xfId="0" applyNumberFormat="1" applyFill="1" applyProtection="1"/>
    <xf numFmtId="3" fontId="3" fillId="0" borderId="1" xfId="1" applyNumberFormat="1" applyFont="1" applyFill="1" applyBorder="1" applyProtection="1"/>
    <xf numFmtId="0" fontId="4" fillId="0" borderId="0" xfId="0" applyFont="1" applyProtection="1"/>
    <xf numFmtId="166" fontId="0" fillId="0" borderId="0" xfId="0" applyNumberFormat="1" applyFill="1" applyProtection="1"/>
    <xf numFmtId="166" fontId="5" fillId="0" borderId="0" xfId="0" applyNumberFormat="1" applyFont="1" applyProtection="1"/>
    <xf numFmtId="166" fontId="0" fillId="0" borderId="0" xfId="0" applyNumberFormat="1" applyProtection="1"/>
    <xf numFmtId="3" fontId="3" fillId="0" borderId="18" xfId="1" applyNumberFormat="1" applyFont="1" applyFill="1" applyBorder="1" applyProtection="1"/>
    <xf numFmtId="3" fontId="0" fillId="0" borderId="0" xfId="0" applyNumberFormat="1" applyProtection="1"/>
    <xf numFmtId="3" fontId="0" fillId="0" borderId="0" xfId="0" applyNumberFormat="1" applyFill="1" applyProtection="1"/>
    <xf numFmtId="3" fontId="0" fillId="0" borderId="1" xfId="1" applyNumberFormat="1" applyFont="1" applyFill="1" applyBorder="1" applyProtection="1"/>
    <xf numFmtId="3" fontId="12" fillId="0" borderId="18" xfId="1" applyNumberFormat="1" applyFont="1" applyFill="1" applyBorder="1" applyProtection="1"/>
    <xf numFmtId="10" fontId="3" fillId="0" borderId="0" xfId="0" applyNumberFormat="1" applyFont="1" applyFill="1" applyProtection="1"/>
    <xf numFmtId="3" fontId="3" fillId="0" borderId="0" xfId="0" applyNumberFormat="1" applyFont="1" applyProtection="1"/>
    <xf numFmtId="0" fontId="0" fillId="0" borderId="0" xfId="0" applyFont="1" applyFill="1" applyAlignment="1" applyProtection="1">
      <alignment horizontal="left" indent="2"/>
    </xf>
    <xf numFmtId="0" fontId="0" fillId="0" borderId="0" xfId="0" applyNumberFormat="1" applyProtection="1"/>
    <xf numFmtId="0" fontId="0" fillId="0" borderId="0" xfId="0" applyFill="1" applyAlignment="1" applyProtection="1">
      <alignment horizontal="left" indent="1"/>
    </xf>
    <xf numFmtId="0" fontId="0" fillId="0" borderId="0" xfId="0" applyFill="1" applyAlignment="1" applyProtection="1">
      <alignment horizontal="left" indent="2"/>
    </xf>
    <xf numFmtId="3" fontId="3" fillId="0" borderId="17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0" fillId="0" borderId="0" xfId="0" applyFont="1" applyAlignment="1" applyProtection="1">
      <alignment horizontal="left" indent="1"/>
    </xf>
    <xf numFmtId="0" fontId="0" fillId="0" borderId="0" xfId="0" applyFont="1" applyFill="1" applyProtection="1"/>
    <xf numFmtId="0" fontId="0" fillId="0" borderId="0" xfId="0" applyFont="1" applyProtection="1"/>
    <xf numFmtId="0" fontId="2" fillId="0" borderId="0" xfId="0" applyFont="1" applyProtection="1"/>
    <xf numFmtId="3" fontId="2" fillId="0" borderId="0" xfId="0" applyNumberFormat="1" applyFont="1" applyProtection="1"/>
    <xf numFmtId="3" fontId="6" fillId="0" borderId="0" xfId="0" applyNumberFormat="1" applyFont="1" applyProtection="1"/>
    <xf numFmtId="3" fontId="3" fillId="0" borderId="17" xfId="1" applyNumberFormat="1" applyFont="1" applyFill="1" applyBorder="1" applyProtection="1"/>
    <xf numFmtId="9" fontId="0" fillId="0" borderId="0" xfId="0" applyNumberFormat="1" applyProtection="1"/>
    <xf numFmtId="1" fontId="0" fillId="2" borderId="1" xfId="1" applyNumberFormat="1" applyFont="1" applyFill="1" applyBorder="1" applyProtection="1">
      <protection locked="0"/>
    </xf>
    <xf numFmtId="3" fontId="0" fillId="2" borderId="1" xfId="1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168" fontId="0" fillId="2" borderId="1" xfId="1" applyNumberFormat="1" applyFont="1" applyFill="1" applyBorder="1" applyProtection="1">
      <protection locked="0"/>
    </xf>
    <xf numFmtId="3" fontId="1" fillId="2" borderId="1" xfId="1" applyNumberFormat="1" applyFont="1" applyFill="1" applyBorder="1" applyProtection="1">
      <protection locked="0"/>
    </xf>
    <xf numFmtId="3" fontId="3" fillId="2" borderId="1" xfId="1" applyNumberFormat="1" applyFont="1" applyFill="1" applyBorder="1" applyProtection="1">
      <protection locked="0"/>
    </xf>
    <xf numFmtId="3" fontId="3" fillId="2" borderId="1" xfId="2" applyNumberFormat="1" applyFont="1" applyFill="1" applyBorder="1" applyProtection="1">
      <protection locked="0"/>
    </xf>
    <xf numFmtId="3" fontId="0" fillId="0" borderId="1" xfId="1" applyNumberFormat="1" applyFont="1" applyFill="1" applyBorder="1" applyProtection="1">
      <protection locked="0"/>
    </xf>
    <xf numFmtId="0" fontId="3" fillId="0" borderId="4" xfId="0" applyFont="1" applyBorder="1" applyProtection="1"/>
    <xf numFmtId="0" fontId="0" fillId="0" borderId="4" xfId="0" applyBorder="1" applyProtection="1"/>
    <xf numFmtId="0" fontId="0" fillId="0" borderId="4" xfId="0" applyFill="1" applyBorder="1" applyProtection="1"/>
    <xf numFmtId="0" fontId="3" fillId="0" borderId="4" xfId="0" applyFont="1" applyFill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0" fontId="3" fillId="0" borderId="0" xfId="0" applyFont="1" applyFill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0" xfId="0" applyAlignment="1" applyProtection="1">
      <alignment horizontal="center"/>
    </xf>
    <xf numFmtId="9" fontId="6" fillId="0" borderId="0" xfId="2" applyFont="1" applyAlignment="1" applyProtection="1">
      <alignment horizontal="right"/>
    </xf>
    <xf numFmtId="9" fontId="6" fillId="0" borderId="0" xfId="2" applyFont="1" applyFill="1" applyAlignment="1" applyProtection="1">
      <alignment horizontal="right"/>
    </xf>
    <xf numFmtId="0" fontId="0" fillId="0" borderId="0" xfId="0" applyFont="1" applyBorder="1" applyAlignment="1" applyProtection="1">
      <alignment horizontal="left" indent="2"/>
    </xf>
    <xf numFmtId="0" fontId="0" fillId="0" borderId="0" xfId="0" applyFont="1" applyBorder="1" applyAlignment="1" applyProtection="1">
      <alignment horizontal="left" indent="1"/>
    </xf>
    <xf numFmtId="0" fontId="0" fillId="0" borderId="0" xfId="0" applyFill="1" applyAlignment="1" applyProtection="1">
      <alignment horizontal="center"/>
    </xf>
    <xf numFmtId="3" fontId="0" fillId="0" borderId="0" xfId="0" applyNumberFormat="1" applyFill="1" applyBorder="1" applyProtection="1"/>
    <xf numFmtId="0" fontId="6" fillId="0" borderId="0" xfId="0" applyFont="1" applyFill="1" applyProtection="1"/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left" indent="2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1" xfId="0" applyNumberFormat="1" applyFont="1" applyFill="1" applyBorder="1" applyProtection="1"/>
    <xf numFmtId="0" fontId="9" fillId="0" borderId="0" xfId="0" applyFont="1" applyProtection="1"/>
    <xf numFmtId="0" fontId="9" fillId="0" borderId="0" xfId="0" applyFont="1" applyBorder="1" applyAlignment="1" applyProtection="1">
      <alignment horizontal="left" indent="1"/>
    </xf>
    <xf numFmtId="0" fontId="0" fillId="0" borderId="0" xfId="0" applyAlignment="1" applyProtection="1">
      <alignment horizontal="left"/>
    </xf>
    <xf numFmtId="0" fontId="6" fillId="0" borderId="0" xfId="0" applyFont="1" applyFill="1" applyAlignment="1" applyProtection="1">
      <alignment horizontal="right"/>
    </xf>
    <xf numFmtId="3" fontId="0" fillId="3" borderId="5" xfId="0" applyNumberFormat="1" applyFill="1" applyBorder="1" applyProtection="1"/>
    <xf numFmtId="0" fontId="0" fillId="0" borderId="6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center"/>
    </xf>
    <xf numFmtId="0" fontId="0" fillId="0" borderId="6" xfId="0" applyFont="1" applyBorder="1" applyProtection="1"/>
    <xf numFmtId="0" fontId="0" fillId="0" borderId="6" xfId="0" applyFont="1" applyFill="1" applyBorder="1" applyProtection="1"/>
    <xf numFmtId="3" fontId="0" fillId="0" borderId="7" xfId="0" applyNumberFormat="1" applyFill="1" applyBorder="1" applyProtection="1"/>
    <xf numFmtId="4" fontId="0" fillId="0" borderId="0" xfId="0" applyNumberFormat="1" applyFill="1" applyProtection="1"/>
    <xf numFmtId="9" fontId="0" fillId="0" borderId="0" xfId="0" applyNumberFormat="1" applyFill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3" fontId="3" fillId="0" borderId="1" xfId="0" applyNumberFormat="1" applyFont="1" applyFill="1" applyBorder="1" applyProtection="1"/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10" fillId="0" borderId="0" xfId="0" applyFont="1" applyFill="1" applyBorder="1" applyProtection="1"/>
    <xf numFmtId="166" fontId="10" fillId="0" borderId="1" xfId="2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Protection="1"/>
    <xf numFmtId="9" fontId="3" fillId="0" borderId="1" xfId="0" applyNumberFormat="1" applyFont="1" applyFill="1" applyBorder="1" applyProtection="1"/>
    <xf numFmtId="0" fontId="3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3" fontId="3" fillId="0" borderId="4" xfId="0" applyNumberFormat="1" applyFont="1" applyBorder="1" applyProtection="1"/>
    <xf numFmtId="0" fontId="11" fillId="0" borderId="4" xfId="0" applyFont="1" applyFill="1" applyBorder="1" applyProtection="1"/>
    <xf numFmtId="0" fontId="11" fillId="0" borderId="4" xfId="0" applyFont="1" applyBorder="1" applyAlignment="1" applyProtection="1">
      <alignment horizontal="center"/>
    </xf>
    <xf numFmtId="0" fontId="11" fillId="0" borderId="4" xfId="0" applyFont="1" applyBorder="1" applyProtection="1"/>
    <xf numFmtId="3" fontId="11" fillId="0" borderId="4" xfId="0" applyNumberFormat="1" applyFont="1" applyBorder="1" applyProtection="1"/>
    <xf numFmtId="3" fontId="11" fillId="0" borderId="4" xfId="0" applyNumberFormat="1" applyFont="1" applyFill="1" applyBorder="1" applyProtection="1"/>
    <xf numFmtId="0" fontId="12" fillId="0" borderId="0" xfId="0" applyFont="1" applyBorder="1" applyProtection="1"/>
    <xf numFmtId="3" fontId="3" fillId="0" borderId="0" xfId="0" applyNumberFormat="1" applyFont="1" applyBorder="1" applyAlignment="1" applyProtection="1">
      <alignment horizontal="right"/>
    </xf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Fill="1" applyBorder="1" applyProtection="1"/>
    <xf numFmtId="3" fontId="11" fillId="0" borderId="0" xfId="0" applyNumberFormat="1" applyFont="1" applyBorder="1" applyProtection="1"/>
    <xf numFmtId="167" fontId="0" fillId="0" borderId="0" xfId="0" applyNumberFormat="1" applyProtection="1"/>
    <xf numFmtId="167" fontId="0" fillId="0" borderId="0" xfId="0" applyNumberFormat="1" applyFill="1" applyProtection="1"/>
    <xf numFmtId="0" fontId="3" fillId="0" borderId="8" xfId="0" applyFont="1" applyBorder="1" applyProtection="1"/>
    <xf numFmtId="0" fontId="3" fillId="0" borderId="9" xfId="0" applyFont="1" applyBorder="1" applyAlignment="1" applyProtection="1">
      <alignment horizontal="center"/>
    </xf>
    <xf numFmtId="10" fontId="0" fillId="0" borderId="0" xfId="0" applyNumberFormat="1" applyFill="1" applyBorder="1" applyProtection="1"/>
    <xf numFmtId="0" fontId="3" fillId="0" borderId="11" xfId="0" applyFont="1" applyFill="1" applyBorder="1" applyProtection="1"/>
    <xf numFmtId="0" fontId="3" fillId="0" borderId="12" xfId="0" applyFont="1" applyFill="1" applyBorder="1" applyAlignment="1" applyProtection="1">
      <alignment horizontal="center"/>
    </xf>
    <xf numFmtId="10" fontId="0" fillId="0" borderId="12" xfId="0" applyNumberFormat="1" applyFill="1" applyBorder="1" applyProtection="1"/>
    <xf numFmtId="0" fontId="11" fillId="0" borderId="13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10" fontId="9" fillId="0" borderId="12" xfId="0" applyNumberFormat="1" applyFont="1" applyFill="1" applyBorder="1" applyProtection="1"/>
    <xf numFmtId="4" fontId="3" fillId="0" borderId="9" xfId="0" applyNumberFormat="1" applyFont="1" applyFill="1" applyBorder="1" applyProtection="1"/>
    <xf numFmtId="4" fontId="3" fillId="0" borderId="0" xfId="0" applyNumberFormat="1" applyFont="1" applyFill="1" applyBorder="1" applyProtection="1"/>
    <xf numFmtId="0" fontId="3" fillId="0" borderId="13" xfId="0" applyFont="1" applyBorder="1" applyProtection="1"/>
    <xf numFmtId="0" fontId="3" fillId="0" borderId="14" xfId="0" applyFont="1" applyBorder="1" applyAlignment="1" applyProtection="1">
      <alignment horizontal="center"/>
    </xf>
    <xf numFmtId="4" fontId="3" fillId="0" borderId="14" xfId="0" applyNumberFormat="1" applyFont="1" applyFill="1" applyBorder="1" applyProtection="1"/>
    <xf numFmtId="10" fontId="0" fillId="0" borderId="0" xfId="2" applyNumberFormat="1" applyFont="1" applyFill="1" applyProtection="1"/>
    <xf numFmtId="3" fontId="3" fillId="0" borderId="9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0" borderId="14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Protection="1"/>
    <xf numFmtId="0" fontId="13" fillId="2" borderId="0" xfId="0" applyFont="1" applyFill="1" applyProtection="1"/>
    <xf numFmtId="0" fontId="14" fillId="2" borderId="0" xfId="0" applyFont="1" applyFill="1" applyBorder="1" applyProtection="1"/>
    <xf numFmtId="0" fontId="14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13" fillId="2" borderId="0" xfId="0" applyFont="1" applyFill="1" applyAlignment="1" applyProtection="1">
      <alignment horizontal="left" indent="2"/>
    </xf>
    <xf numFmtId="0" fontId="13" fillId="2" borderId="0" xfId="0" applyFont="1" applyFill="1" applyAlignment="1" applyProtection="1">
      <alignment horizontal="center"/>
    </xf>
    <xf numFmtId="3" fontId="13" fillId="2" borderId="1" xfId="0" applyNumberFormat="1" applyFont="1" applyFill="1" applyBorder="1" applyAlignment="1" applyProtection="1">
      <alignment horizontal="right"/>
    </xf>
    <xf numFmtId="0" fontId="13" fillId="2" borderId="0" xfId="0" applyFont="1" applyFill="1" applyAlignment="1" applyProtection="1">
      <alignment horizontal="left" indent="1"/>
    </xf>
    <xf numFmtId="3" fontId="13" fillId="2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3" fontId="13" fillId="2" borderId="0" xfId="0" applyNumberFormat="1" applyFont="1" applyFill="1" applyProtection="1"/>
    <xf numFmtId="0" fontId="14" fillId="2" borderId="0" xfId="0" applyFont="1" applyFill="1" applyProtection="1"/>
    <xf numFmtId="3" fontId="13" fillId="2" borderId="5" xfId="0" applyNumberFormat="1" applyFont="1" applyFill="1" applyBorder="1" applyProtection="1"/>
    <xf numFmtId="0" fontId="13" fillId="2" borderId="6" xfId="0" applyFont="1" applyFill="1" applyBorder="1" applyProtection="1"/>
    <xf numFmtId="0" fontId="13" fillId="2" borderId="6" xfId="0" applyFont="1" applyFill="1" applyBorder="1" applyAlignment="1" applyProtection="1">
      <alignment horizontal="center"/>
    </xf>
    <xf numFmtId="0" fontId="13" fillId="2" borderId="15" xfId="0" applyFont="1" applyFill="1" applyBorder="1" applyProtection="1"/>
    <xf numFmtId="3" fontId="13" fillId="2" borderId="7" xfId="0" applyNumberFormat="1" applyFont="1" applyFill="1" applyBorder="1" applyProtection="1"/>
    <xf numFmtId="0" fontId="14" fillId="2" borderId="0" xfId="0" applyFont="1" applyFill="1" applyAlignment="1" applyProtection="1">
      <alignment horizontal="center"/>
    </xf>
    <xf numFmtId="3" fontId="14" fillId="2" borderId="1" xfId="0" applyNumberFormat="1" applyFont="1" applyFill="1" applyBorder="1" applyProtection="1"/>
    <xf numFmtId="0" fontId="16" fillId="2" borderId="0" xfId="0" applyFont="1" applyFill="1" applyProtection="1"/>
    <xf numFmtId="166" fontId="16" fillId="2" borderId="1" xfId="2" applyNumberFormat="1" applyFont="1" applyFill="1" applyBorder="1" applyAlignment="1" applyProtection="1">
      <alignment horizontal="right"/>
    </xf>
    <xf numFmtId="0" fontId="16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3" fontId="13" fillId="2" borderId="1" xfId="1" applyNumberFormat="1" applyFont="1" applyFill="1" applyBorder="1" applyProtection="1"/>
    <xf numFmtId="0" fontId="13" fillId="2" borderId="0" xfId="0" applyFont="1" applyFill="1" applyBorder="1" applyProtection="1"/>
    <xf numFmtId="9" fontId="13" fillId="2" borderId="1" xfId="0" applyNumberFormat="1" applyFont="1" applyFill="1" applyBorder="1" applyProtection="1"/>
    <xf numFmtId="9" fontId="13" fillId="2" borderId="0" xfId="0" applyNumberFormat="1" applyFont="1" applyFill="1" applyBorder="1" applyProtection="1"/>
    <xf numFmtId="166" fontId="13" fillId="2" borderId="1" xfId="2" applyNumberFormat="1" applyFont="1" applyFill="1" applyBorder="1" applyAlignment="1" applyProtection="1">
      <alignment horizontal="right"/>
    </xf>
    <xf numFmtId="3" fontId="14" fillId="2" borderId="0" xfId="0" applyNumberFormat="1" applyFont="1" applyFill="1" applyProtection="1"/>
    <xf numFmtId="3" fontId="13" fillId="2" borderId="0" xfId="0" applyNumberFormat="1" applyFont="1" applyFill="1" applyBorder="1" applyProtection="1"/>
    <xf numFmtId="0" fontId="14" fillId="2" borderId="4" xfId="0" applyFont="1" applyFill="1" applyBorder="1" applyProtection="1"/>
    <xf numFmtId="0" fontId="14" fillId="2" borderId="4" xfId="0" applyFont="1" applyFill="1" applyBorder="1" applyAlignment="1" applyProtection="1">
      <alignment horizontal="center"/>
    </xf>
    <xf numFmtId="3" fontId="14" fillId="2" borderId="4" xfId="0" applyNumberFormat="1" applyFont="1" applyFill="1" applyBorder="1" applyProtection="1"/>
    <xf numFmtId="10" fontId="0" fillId="3" borderId="10" xfId="0" applyNumberFormat="1" applyFill="1" applyBorder="1" applyProtection="1">
      <protection locked="0"/>
    </xf>
    <xf numFmtId="3" fontId="3" fillId="3" borderId="1" xfId="0" applyNumberFormat="1" applyFon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0" borderId="18" xfId="0" applyFill="1" applyBorder="1" applyProtection="1"/>
    <xf numFmtId="3" fontId="10" fillId="0" borderId="18" xfId="1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indent="1"/>
    </xf>
    <xf numFmtId="0" fontId="3" fillId="2" borderId="19" xfId="0" applyFont="1" applyFill="1" applyBorder="1" applyAlignment="1" applyProtection="1">
      <alignment horizontal="left" vertical="center" indent="1"/>
      <protection locked="0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20" xfId="0" applyFont="1" applyFill="1" applyBorder="1" applyAlignment="1" applyProtection="1">
      <alignment horizontal="left" vertical="center" indent="1"/>
      <protection locked="0"/>
    </xf>
    <xf numFmtId="0" fontId="10" fillId="5" borderId="16" xfId="0" applyFont="1" applyFill="1" applyBorder="1" applyAlignment="1" applyProtection="1">
      <alignment horizontal="left" indent="1"/>
    </xf>
    <xf numFmtId="0" fontId="10" fillId="5" borderId="0" xfId="0" applyFont="1" applyFill="1" applyBorder="1" applyAlignment="1" applyProtection="1">
      <alignment horizontal="left" indent="1"/>
    </xf>
  </cellXfs>
  <cellStyles count="3">
    <cellStyle name="Čárka" xfId="1" builtinId="3"/>
    <cellStyle name="Normální" xfId="0" builtinId="0"/>
    <cellStyle name="Procenta" xfId="2" builtinId="5"/>
  </cellStyles>
  <dxfs count="53"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40"/>
  <sheetViews>
    <sheetView showGridLines="0" tabSelected="1" topLeftCell="A48" zoomScale="85" zoomScaleNormal="85" workbookViewId="0">
      <selection activeCell="B89" sqref="B89"/>
    </sheetView>
  </sheetViews>
  <sheetFormatPr defaultColWidth="0" defaultRowHeight="15" zeroHeight="1" x14ac:dyDescent="0.25"/>
  <cols>
    <col min="1" max="1" width="87.28515625" style="3" customWidth="1"/>
    <col min="2" max="2" width="35.5703125" style="3" customWidth="1"/>
    <col min="3" max="3" width="14.5703125" style="10" customWidth="1"/>
    <col min="4" max="4" width="12.42578125" style="10" customWidth="1"/>
    <col min="5" max="5" width="13.7109375" style="3" customWidth="1"/>
    <col min="6" max="6" width="13.85546875" style="3" customWidth="1"/>
    <col min="7" max="43" width="13.7109375" style="3" customWidth="1"/>
    <col min="44" max="44" width="2.7109375" style="3" customWidth="1"/>
    <col min="45" max="16384" width="9.140625" style="3" hidden="1"/>
  </cols>
  <sheetData>
    <row r="1" spans="1:43" ht="18" customHeight="1" x14ac:dyDescent="0.25">
      <c r="A1" s="184" t="s">
        <v>167</v>
      </c>
      <c r="B1" s="1" t="s">
        <v>0</v>
      </c>
      <c r="C1" s="2"/>
      <c r="D1" s="189" t="s">
        <v>126</v>
      </c>
      <c r="E1" s="190"/>
      <c r="F1" s="190"/>
      <c r="G1" s="190"/>
      <c r="H1" s="190"/>
      <c r="I1" s="190"/>
    </row>
    <row r="2" spans="1:43" ht="18" customHeight="1" x14ac:dyDescent="0.25">
      <c r="A2" s="185"/>
      <c r="C2" s="4"/>
      <c r="D2" s="189" t="s">
        <v>163</v>
      </c>
      <c r="E2" s="190"/>
      <c r="F2" s="190"/>
      <c r="G2" s="190"/>
      <c r="H2" s="190"/>
      <c r="I2" s="190"/>
    </row>
    <row r="3" spans="1:43" ht="18" customHeight="1" x14ac:dyDescent="0.25">
      <c r="A3" s="185"/>
      <c r="C3" s="5"/>
      <c r="D3" s="189" t="s">
        <v>1</v>
      </c>
      <c r="E3" s="190"/>
      <c r="F3" s="190"/>
      <c r="G3" s="190"/>
      <c r="H3" s="190"/>
      <c r="I3" s="190"/>
    </row>
    <row r="4" spans="1:43" ht="18" customHeight="1" x14ac:dyDescent="0.25">
      <c r="C4" s="6"/>
      <c r="D4" s="189" t="s">
        <v>2</v>
      </c>
      <c r="E4" s="190"/>
      <c r="F4" s="190"/>
      <c r="G4" s="190"/>
      <c r="H4" s="190"/>
      <c r="I4" s="190"/>
    </row>
    <row r="5" spans="1:43" ht="12.75" customHeight="1" x14ac:dyDescent="0.25">
      <c r="C5" s="7"/>
      <c r="D5" s="8"/>
      <c r="E5" s="8"/>
      <c r="F5" s="8"/>
      <c r="G5" s="8"/>
      <c r="H5" s="8"/>
      <c r="I5" s="8"/>
    </row>
    <row r="6" spans="1:43" ht="18" customHeight="1" x14ac:dyDescent="0.25">
      <c r="A6" s="9" t="s">
        <v>168</v>
      </c>
      <c r="B6" s="186"/>
      <c r="C6" s="187"/>
      <c r="D6" s="187"/>
      <c r="E6" s="187"/>
      <c r="F6" s="187"/>
      <c r="G6" s="187"/>
      <c r="H6" s="188"/>
      <c r="I6" s="8"/>
    </row>
    <row r="7" spans="1:43" x14ac:dyDescent="0.25">
      <c r="A7" s="1" t="s">
        <v>3</v>
      </c>
    </row>
    <row r="8" spans="1:43" x14ac:dyDescent="0.25">
      <c r="A8" s="3" t="s">
        <v>166</v>
      </c>
      <c r="B8" s="51">
        <v>0</v>
      </c>
      <c r="C8" s="11"/>
      <c r="D8" s="11"/>
    </row>
    <row r="9" spans="1:43" x14ac:dyDescent="0.25">
      <c r="A9" s="3" t="s">
        <v>4</v>
      </c>
      <c r="B9" s="51">
        <v>0</v>
      </c>
      <c r="C9" s="12" t="s">
        <v>164</v>
      </c>
      <c r="D9" s="11"/>
    </row>
    <row r="10" spans="1:43" x14ac:dyDescent="0.25">
      <c r="A10" s="3" t="s">
        <v>5</v>
      </c>
      <c r="B10" s="51">
        <v>0</v>
      </c>
      <c r="C10" s="11"/>
      <c r="D10" s="11"/>
    </row>
    <row r="11" spans="1:43" x14ac:dyDescent="0.25">
      <c r="A11" s="13" t="s">
        <v>6</v>
      </c>
      <c r="B11" s="14">
        <f>$B$10+$B$9-1</f>
        <v>-1</v>
      </c>
      <c r="C11" s="11"/>
      <c r="D11" s="11"/>
    </row>
    <row r="12" spans="1:43" x14ac:dyDescent="0.25">
      <c r="A12" s="15" t="s">
        <v>7</v>
      </c>
      <c r="E12" s="16">
        <f>$B$8</f>
        <v>0</v>
      </c>
      <c r="F12" s="16">
        <f>E12+1</f>
        <v>1</v>
      </c>
      <c r="G12" s="16">
        <f>F12+1</f>
        <v>2</v>
      </c>
      <c r="H12" s="16">
        <f>G12+1</f>
        <v>3</v>
      </c>
      <c r="I12" s="16">
        <f>H12+1</f>
        <v>4</v>
      </c>
      <c r="J12" s="16">
        <f>I12+1</f>
        <v>5</v>
      </c>
      <c r="K12" s="16">
        <f t="shared" ref="K12:AQ12" si="0">J12+1</f>
        <v>6</v>
      </c>
      <c r="L12" s="16">
        <f t="shared" si="0"/>
        <v>7</v>
      </c>
      <c r="M12" s="16">
        <f t="shared" si="0"/>
        <v>8</v>
      </c>
      <c r="N12" s="16">
        <f t="shared" si="0"/>
        <v>9</v>
      </c>
      <c r="O12" s="16">
        <f t="shared" si="0"/>
        <v>10</v>
      </c>
      <c r="P12" s="16">
        <f t="shared" si="0"/>
        <v>11</v>
      </c>
      <c r="Q12" s="16">
        <f t="shared" si="0"/>
        <v>12</v>
      </c>
      <c r="R12" s="16">
        <f t="shared" si="0"/>
        <v>13</v>
      </c>
      <c r="S12" s="16">
        <f t="shared" si="0"/>
        <v>14</v>
      </c>
      <c r="T12" s="16">
        <f t="shared" si="0"/>
        <v>15</v>
      </c>
      <c r="U12" s="16">
        <f t="shared" si="0"/>
        <v>16</v>
      </c>
      <c r="V12" s="16">
        <f t="shared" si="0"/>
        <v>17</v>
      </c>
      <c r="W12" s="16">
        <f t="shared" si="0"/>
        <v>18</v>
      </c>
      <c r="X12" s="16">
        <f t="shared" si="0"/>
        <v>19</v>
      </c>
      <c r="Y12" s="16">
        <f t="shared" si="0"/>
        <v>20</v>
      </c>
      <c r="Z12" s="16">
        <f t="shared" si="0"/>
        <v>21</v>
      </c>
      <c r="AA12" s="16">
        <f t="shared" si="0"/>
        <v>22</v>
      </c>
      <c r="AB12" s="16">
        <f t="shared" si="0"/>
        <v>23</v>
      </c>
      <c r="AC12" s="16">
        <f t="shared" si="0"/>
        <v>24</v>
      </c>
      <c r="AD12" s="16">
        <f t="shared" si="0"/>
        <v>25</v>
      </c>
      <c r="AE12" s="16">
        <f t="shared" si="0"/>
        <v>26</v>
      </c>
      <c r="AF12" s="16">
        <f t="shared" si="0"/>
        <v>27</v>
      </c>
      <c r="AG12" s="16">
        <f t="shared" si="0"/>
        <v>28</v>
      </c>
      <c r="AH12" s="16">
        <f t="shared" si="0"/>
        <v>29</v>
      </c>
      <c r="AI12" s="16">
        <f t="shared" si="0"/>
        <v>30</v>
      </c>
      <c r="AJ12" s="16">
        <f t="shared" si="0"/>
        <v>31</v>
      </c>
      <c r="AK12" s="16">
        <f t="shared" si="0"/>
        <v>32</v>
      </c>
      <c r="AL12" s="16">
        <f t="shared" si="0"/>
        <v>33</v>
      </c>
      <c r="AM12" s="16">
        <f t="shared" si="0"/>
        <v>34</v>
      </c>
      <c r="AN12" s="16">
        <f t="shared" si="0"/>
        <v>35</v>
      </c>
      <c r="AO12" s="16">
        <f t="shared" si="0"/>
        <v>36</v>
      </c>
      <c r="AP12" s="16">
        <f t="shared" si="0"/>
        <v>37</v>
      </c>
      <c r="AQ12" s="16">
        <f t="shared" si="0"/>
        <v>38</v>
      </c>
    </row>
    <row r="13" spans="1:43" x14ac:dyDescent="0.25">
      <c r="A13" s="15" t="s">
        <v>8</v>
      </c>
      <c r="E13" s="17">
        <f>IF(E12&lt;$B$10,0,1)</f>
        <v>1</v>
      </c>
      <c r="F13" s="17">
        <f t="shared" ref="F13:AQ13" si="1">IF(F12&lt;$B$10,0,1)</f>
        <v>1</v>
      </c>
      <c r="G13" s="17">
        <f t="shared" si="1"/>
        <v>1</v>
      </c>
      <c r="H13" s="17">
        <f>IF(H12&lt;$B$10,0,1)</f>
        <v>1</v>
      </c>
      <c r="I13" s="17">
        <f t="shared" si="1"/>
        <v>1</v>
      </c>
      <c r="J13" s="17">
        <f t="shared" si="1"/>
        <v>1</v>
      </c>
      <c r="K13" s="17">
        <f t="shared" si="1"/>
        <v>1</v>
      </c>
      <c r="L13" s="17">
        <f t="shared" si="1"/>
        <v>1</v>
      </c>
      <c r="M13" s="17">
        <f t="shared" si="1"/>
        <v>1</v>
      </c>
      <c r="N13" s="17">
        <f t="shared" si="1"/>
        <v>1</v>
      </c>
      <c r="O13" s="17">
        <f t="shared" si="1"/>
        <v>1</v>
      </c>
      <c r="P13" s="17">
        <f t="shared" si="1"/>
        <v>1</v>
      </c>
      <c r="Q13" s="17">
        <f t="shared" si="1"/>
        <v>1</v>
      </c>
      <c r="R13" s="17">
        <f t="shared" si="1"/>
        <v>1</v>
      </c>
      <c r="S13" s="17">
        <f t="shared" si="1"/>
        <v>1</v>
      </c>
      <c r="T13" s="17">
        <f t="shared" si="1"/>
        <v>1</v>
      </c>
      <c r="U13" s="17">
        <f t="shared" si="1"/>
        <v>1</v>
      </c>
      <c r="V13" s="17">
        <f t="shared" si="1"/>
        <v>1</v>
      </c>
      <c r="W13" s="17">
        <f t="shared" si="1"/>
        <v>1</v>
      </c>
      <c r="X13" s="17">
        <f t="shared" si="1"/>
        <v>1</v>
      </c>
      <c r="Y13" s="17">
        <f t="shared" si="1"/>
        <v>1</v>
      </c>
      <c r="Z13" s="17">
        <f t="shared" si="1"/>
        <v>1</v>
      </c>
      <c r="AA13" s="17">
        <f t="shared" si="1"/>
        <v>1</v>
      </c>
      <c r="AB13" s="17">
        <f t="shared" si="1"/>
        <v>1</v>
      </c>
      <c r="AC13" s="17">
        <f t="shared" si="1"/>
        <v>1</v>
      </c>
      <c r="AD13" s="17">
        <f t="shared" si="1"/>
        <v>1</v>
      </c>
      <c r="AE13" s="17">
        <f t="shared" si="1"/>
        <v>1</v>
      </c>
      <c r="AF13" s="17">
        <f t="shared" si="1"/>
        <v>1</v>
      </c>
      <c r="AG13" s="17">
        <f t="shared" si="1"/>
        <v>1</v>
      </c>
      <c r="AH13" s="17">
        <f t="shared" si="1"/>
        <v>1</v>
      </c>
      <c r="AI13" s="17">
        <f t="shared" si="1"/>
        <v>1</v>
      </c>
      <c r="AJ13" s="17">
        <f t="shared" si="1"/>
        <v>1</v>
      </c>
      <c r="AK13" s="17">
        <f t="shared" si="1"/>
        <v>1</v>
      </c>
      <c r="AL13" s="17">
        <f t="shared" si="1"/>
        <v>1</v>
      </c>
      <c r="AM13" s="17">
        <f t="shared" si="1"/>
        <v>1</v>
      </c>
      <c r="AN13" s="17">
        <f t="shared" si="1"/>
        <v>1</v>
      </c>
      <c r="AO13" s="17">
        <f t="shared" si="1"/>
        <v>1</v>
      </c>
      <c r="AP13" s="17">
        <f t="shared" si="1"/>
        <v>1</v>
      </c>
      <c r="AQ13" s="17">
        <f t="shared" si="1"/>
        <v>1</v>
      </c>
    </row>
    <row r="14" spans="1:43" x14ac:dyDescent="0.25">
      <c r="A14" s="15" t="s">
        <v>9</v>
      </c>
      <c r="E14" s="14">
        <f>IF(SUM($E$13:E13)&gt;$B$9,0,SUM($E$13:E13))</f>
        <v>0</v>
      </c>
      <c r="F14" s="14">
        <f>IF(SUM($E$13:F13)&gt;$B$9,0,SUM($E$13:F13))</f>
        <v>0</v>
      </c>
      <c r="G14" s="14">
        <f>IF(SUM($E$13:G13)&gt;$B$9,0,SUM($E$13:G13))</f>
        <v>0</v>
      </c>
      <c r="H14" s="14">
        <f>IF(SUM($E$13:H13)&gt;$B$9,0,SUM($E$13:H13))</f>
        <v>0</v>
      </c>
      <c r="I14" s="14">
        <f>IF(SUM($E$13:I13)&gt;$B$9,0,SUM($E$13:I13))</f>
        <v>0</v>
      </c>
      <c r="J14" s="14">
        <f>IF(SUM($E$13:J13)&gt;$B$9,0,SUM($E$13:J13))</f>
        <v>0</v>
      </c>
      <c r="K14" s="14">
        <f>IF(SUM($E$13:K13)&gt;$B$9,0,SUM($E$13:K13))</f>
        <v>0</v>
      </c>
      <c r="L14" s="14">
        <f>IF(SUM($E$13:L13)&gt;$B$9,0,SUM($E$13:L13))</f>
        <v>0</v>
      </c>
      <c r="M14" s="14">
        <f>IF(SUM($E$13:M13)&gt;$B$9,0,SUM($E$13:M13))</f>
        <v>0</v>
      </c>
      <c r="N14" s="14">
        <f>IF(SUM($E$13:N13)&gt;$B$9,0,SUM($E$13:N13))</f>
        <v>0</v>
      </c>
      <c r="O14" s="14">
        <f>IF(SUM($E$13:O13)&gt;$B$9,0,SUM($E$13:O13))</f>
        <v>0</v>
      </c>
      <c r="P14" s="14">
        <f>IF(SUM($E$13:P13)&gt;$B$9,0,SUM($E$13:P13))</f>
        <v>0</v>
      </c>
      <c r="Q14" s="14">
        <f>IF(SUM($E$13:Q13)&gt;$B$9,0,SUM($E$13:Q13))</f>
        <v>0</v>
      </c>
      <c r="R14" s="14">
        <f>IF(SUM($E$13:R13)&gt;$B$9,0,SUM($E$13:R13))</f>
        <v>0</v>
      </c>
      <c r="S14" s="14">
        <f>IF(SUM($E$13:S13)&gt;$B$9,0,SUM($E$13:S13))</f>
        <v>0</v>
      </c>
      <c r="T14" s="14">
        <f>IF(SUM($E$13:T13)&gt;$B$9,0,SUM($E$13:T13))</f>
        <v>0</v>
      </c>
      <c r="U14" s="14">
        <f>IF(SUM($E$13:U13)&gt;$B$9,0,SUM($E$13:U13))</f>
        <v>0</v>
      </c>
      <c r="V14" s="14">
        <f>IF(SUM($E$13:V13)&gt;$B$9,0,SUM($E$13:V13))</f>
        <v>0</v>
      </c>
      <c r="W14" s="14">
        <f>IF(SUM($E$13:W13)&gt;$B$9,0,SUM($E$13:W13))</f>
        <v>0</v>
      </c>
      <c r="X14" s="14">
        <f>IF(SUM($E$13:X13)&gt;$B$9,0,SUM($E$13:X13))</f>
        <v>0</v>
      </c>
      <c r="Y14" s="14">
        <f>IF(SUM($E$13:Y13)&gt;$B$9,0,SUM($E$13:Y13))</f>
        <v>0</v>
      </c>
      <c r="Z14" s="14">
        <f>IF(SUM($E$13:Z13)&gt;$B$9,0,SUM($E$13:Z13))</f>
        <v>0</v>
      </c>
      <c r="AA14" s="14">
        <f>IF(SUM($E$13:AA13)&gt;$B$9,0,SUM($E$13:AA13))</f>
        <v>0</v>
      </c>
      <c r="AB14" s="14">
        <f>IF(SUM($E$13:AB13)&gt;$B$9,0,SUM($E$13:AB13))</f>
        <v>0</v>
      </c>
      <c r="AC14" s="14">
        <f>IF(SUM($E$13:AC13)&gt;$B$9,0,SUM($E$13:AC13))</f>
        <v>0</v>
      </c>
      <c r="AD14" s="14">
        <f>IF(SUM($E$13:AD13)&gt;$B$9,0,SUM($E$13:AD13))</f>
        <v>0</v>
      </c>
      <c r="AE14" s="14">
        <f>IF(SUM($E$13:AE13)&gt;$B$9,0,SUM($E$13:AE13))</f>
        <v>0</v>
      </c>
      <c r="AF14" s="14">
        <f>IF(SUM($E$13:AF13)&gt;$B$9,0,SUM($E$13:AF13))</f>
        <v>0</v>
      </c>
      <c r="AG14" s="14">
        <f>IF(SUM($E$13:AG13)&gt;$B$9,0,SUM($E$13:AG13))</f>
        <v>0</v>
      </c>
      <c r="AH14" s="14">
        <f>IF(SUM($E$13:AH13)&gt;$B$9,0,SUM($E$13:AH13))</f>
        <v>0</v>
      </c>
      <c r="AI14" s="14">
        <f>IF(SUM($E$13:AI13)&gt;$B$9,0,SUM($E$13:AI13))</f>
        <v>0</v>
      </c>
      <c r="AJ14" s="14">
        <f>IF(SUM($E$13:AJ13)&gt;$B$9,0,SUM($E$13:AJ13))</f>
        <v>0</v>
      </c>
      <c r="AK14" s="14">
        <f>IF(SUM($E$13:AK13)&gt;$B$9,0,SUM($E$13:AK13))</f>
        <v>0</v>
      </c>
      <c r="AL14" s="14">
        <f>IF(SUM($E$13:AL13)&gt;$B$9,0,SUM($E$13:AL13))</f>
        <v>0</v>
      </c>
      <c r="AM14" s="14">
        <f>IF(SUM($E$13:AM13)&gt;$B$9,0,SUM($E$13:AM13))</f>
        <v>0</v>
      </c>
      <c r="AN14" s="14">
        <f>IF(SUM($E$13:AN13)&gt;$B$9,0,SUM($E$13:AN13))</f>
        <v>0</v>
      </c>
      <c r="AO14" s="14">
        <f>IF(SUM($E$13:AO13)&gt;$B$9,0,SUM($E$13:AO13))</f>
        <v>0</v>
      </c>
      <c r="AP14" s="14">
        <f>IF(SUM($E$13:AP13)&gt;$B$9,0,SUM($E$13:AP13))</f>
        <v>0</v>
      </c>
      <c r="AQ14" s="14">
        <f>IF(SUM($E$13:AQ13)&gt;$B$9,0,SUM($E$13:AQ13))</f>
        <v>0</v>
      </c>
    </row>
    <row r="15" spans="1:43" x14ac:dyDescent="0.25">
      <c r="A15" s="3" t="s">
        <v>10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</row>
    <row r="16" spans="1:43" x14ac:dyDescent="0.25">
      <c r="A16" s="3" t="s">
        <v>11</v>
      </c>
      <c r="B16" s="18">
        <v>25</v>
      </c>
      <c r="C16" s="3"/>
      <c r="D16" s="3"/>
    </row>
    <row r="17" spans="1:43" x14ac:dyDescent="0.25">
      <c r="A17" s="15" t="s">
        <v>12</v>
      </c>
      <c r="B17" s="19">
        <v>0.19</v>
      </c>
      <c r="C17" s="3"/>
      <c r="D17" s="3"/>
    </row>
    <row r="18" spans="1:43" x14ac:dyDescent="0.25">
      <c r="C18" s="3"/>
      <c r="D18" s="3"/>
    </row>
    <row r="19" spans="1:43" x14ac:dyDescent="0.25">
      <c r="A19" s="20" t="s">
        <v>13</v>
      </c>
      <c r="B19" s="21" t="s">
        <v>165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43" x14ac:dyDescent="0.25">
      <c r="A20" s="23" t="s">
        <v>14</v>
      </c>
      <c r="B20" s="52"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x14ac:dyDescent="0.25">
      <c r="A21" s="23" t="s">
        <v>15</v>
      </c>
      <c r="B21" s="52">
        <v>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x14ac:dyDescent="0.25">
      <c r="A22" s="23" t="s">
        <v>16</v>
      </c>
      <c r="B22" s="52"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x14ac:dyDescent="0.25">
      <c r="A23" s="23" t="s">
        <v>17</v>
      </c>
      <c r="B23" s="52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23" t="s">
        <v>18</v>
      </c>
      <c r="B24" s="52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x14ac:dyDescent="0.25">
      <c r="A25" s="23" t="s">
        <v>19</v>
      </c>
      <c r="B25" s="52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x14ac:dyDescent="0.25">
      <c r="A26" s="23" t="s">
        <v>20</v>
      </c>
      <c r="B26" s="52"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x14ac:dyDescent="0.25">
      <c r="A27" s="23" t="s">
        <v>21</v>
      </c>
      <c r="B27" s="52"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x14ac:dyDescent="0.25">
      <c r="A28" s="1" t="s">
        <v>169</v>
      </c>
      <c r="B28" s="25">
        <f>'HEAT_Vstupní údaje'!$B$20*'HEAT_Vstupní údaje'!$B$21/1000+'HEAT_Vstupní údaje'!$B$24*'HEAT_Vstupní údaje'!$B$25/1000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x14ac:dyDescent="0.25">
      <c r="A29" s="1" t="s">
        <v>170</v>
      </c>
      <c r="B29" s="25">
        <f>'HEAT_Vstupní údaje'!$B$22*'HEAT_Vstupní údaje'!$B$23/1000+'HEAT_Vstupní údaje'!$B$26*'HEAT_Vstupní údaje'!$B$27/1000</f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x14ac:dyDescent="0.25"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x14ac:dyDescent="0.25">
      <c r="A31" s="1" t="s">
        <v>22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0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0"/>
      <c r="AO31" s="11"/>
      <c r="AP31" s="11"/>
      <c r="AQ31" s="11"/>
    </row>
    <row r="32" spans="1:43" x14ac:dyDescent="0.25">
      <c r="A32" s="3" t="s">
        <v>23</v>
      </c>
      <c r="B32" s="53">
        <v>0</v>
      </c>
      <c r="C32" s="22"/>
      <c r="D32" s="22"/>
      <c r="E32" s="26" t="s">
        <v>24</v>
      </c>
      <c r="V32" s="22"/>
      <c r="W32" s="26" t="s">
        <v>24</v>
      </c>
      <c r="AN32" s="22"/>
      <c r="AO32" s="26" t="s">
        <v>24</v>
      </c>
    </row>
    <row r="33" spans="1:43" x14ac:dyDescent="0.25">
      <c r="A33" s="3" t="s">
        <v>25</v>
      </c>
      <c r="B33" s="53">
        <v>0</v>
      </c>
      <c r="C33" s="27"/>
      <c r="D33" s="27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43" x14ac:dyDescent="0.25">
      <c r="A34" s="3" t="s">
        <v>26</v>
      </c>
      <c r="E34" s="53">
        <v>0</v>
      </c>
      <c r="F34" s="53">
        <f>E34</f>
        <v>0</v>
      </c>
      <c r="G34" s="53">
        <f t="shared" ref="G34:AQ34" si="2">F34</f>
        <v>0</v>
      </c>
      <c r="H34" s="53">
        <f t="shared" si="2"/>
        <v>0</v>
      </c>
      <c r="I34" s="53">
        <f t="shared" si="2"/>
        <v>0</v>
      </c>
      <c r="J34" s="53">
        <f t="shared" si="2"/>
        <v>0</v>
      </c>
      <c r="K34" s="53">
        <f t="shared" si="2"/>
        <v>0</v>
      </c>
      <c r="L34" s="53">
        <f t="shared" si="2"/>
        <v>0</v>
      </c>
      <c r="M34" s="53">
        <f t="shared" si="2"/>
        <v>0</v>
      </c>
      <c r="N34" s="53">
        <f t="shared" si="2"/>
        <v>0</v>
      </c>
      <c r="O34" s="53">
        <f t="shared" si="2"/>
        <v>0</v>
      </c>
      <c r="P34" s="53">
        <f t="shared" si="2"/>
        <v>0</v>
      </c>
      <c r="Q34" s="53">
        <f t="shared" si="2"/>
        <v>0</v>
      </c>
      <c r="R34" s="53">
        <f t="shared" si="2"/>
        <v>0</v>
      </c>
      <c r="S34" s="53">
        <f t="shared" si="2"/>
        <v>0</v>
      </c>
      <c r="T34" s="53">
        <f t="shared" si="2"/>
        <v>0</v>
      </c>
      <c r="U34" s="53">
        <f t="shared" si="2"/>
        <v>0</v>
      </c>
      <c r="V34" s="53">
        <f t="shared" si="2"/>
        <v>0</v>
      </c>
      <c r="W34" s="53">
        <f t="shared" si="2"/>
        <v>0</v>
      </c>
      <c r="X34" s="53">
        <f t="shared" si="2"/>
        <v>0</v>
      </c>
      <c r="Y34" s="53">
        <f t="shared" si="2"/>
        <v>0</v>
      </c>
      <c r="Z34" s="53">
        <f t="shared" si="2"/>
        <v>0</v>
      </c>
      <c r="AA34" s="53">
        <f t="shared" si="2"/>
        <v>0</v>
      </c>
      <c r="AB34" s="53">
        <f t="shared" si="2"/>
        <v>0</v>
      </c>
      <c r="AC34" s="53">
        <f t="shared" si="2"/>
        <v>0</v>
      </c>
      <c r="AD34" s="53">
        <f t="shared" si="2"/>
        <v>0</v>
      </c>
      <c r="AE34" s="53">
        <f t="shared" si="2"/>
        <v>0</v>
      </c>
      <c r="AF34" s="53">
        <f t="shared" si="2"/>
        <v>0</v>
      </c>
      <c r="AG34" s="53">
        <f t="shared" si="2"/>
        <v>0</v>
      </c>
      <c r="AH34" s="53">
        <f t="shared" si="2"/>
        <v>0</v>
      </c>
      <c r="AI34" s="53">
        <f t="shared" si="2"/>
        <v>0</v>
      </c>
      <c r="AJ34" s="53">
        <f t="shared" si="2"/>
        <v>0</v>
      </c>
      <c r="AK34" s="53">
        <f t="shared" si="2"/>
        <v>0</v>
      </c>
      <c r="AL34" s="53">
        <f t="shared" si="2"/>
        <v>0</v>
      </c>
      <c r="AM34" s="53">
        <f t="shared" si="2"/>
        <v>0</v>
      </c>
      <c r="AN34" s="53">
        <f t="shared" si="2"/>
        <v>0</v>
      </c>
      <c r="AO34" s="53">
        <f t="shared" si="2"/>
        <v>0</v>
      </c>
      <c r="AP34" s="53">
        <f t="shared" si="2"/>
        <v>0</v>
      </c>
      <c r="AQ34" s="53">
        <f t="shared" si="2"/>
        <v>0</v>
      </c>
    </row>
    <row r="35" spans="1:43" x14ac:dyDescent="0.25">
      <c r="A35" s="3" t="s">
        <v>27</v>
      </c>
      <c r="B35" s="30" t="str">
        <f>IF(SUM(E35:AQ35)=B33*(B39-B43),"součet v pořádku","součet v řádku nesedí")</f>
        <v>součet v pořádku</v>
      </c>
      <c r="C35" s="182"/>
      <c r="E35" s="52">
        <f t="shared" ref="E35:M35" si="3">$B$33*(E46-E47)</f>
        <v>0</v>
      </c>
      <c r="F35" s="52">
        <f t="shared" si="3"/>
        <v>0</v>
      </c>
      <c r="G35" s="52">
        <f t="shared" si="3"/>
        <v>0</v>
      </c>
      <c r="H35" s="52">
        <f t="shared" si="3"/>
        <v>0</v>
      </c>
      <c r="I35" s="52">
        <f t="shared" si="3"/>
        <v>0</v>
      </c>
      <c r="J35" s="52">
        <f t="shared" si="3"/>
        <v>0</v>
      </c>
      <c r="K35" s="52">
        <f t="shared" si="3"/>
        <v>0</v>
      </c>
      <c r="L35" s="52">
        <f t="shared" si="3"/>
        <v>0</v>
      </c>
      <c r="M35" s="52">
        <f t="shared" si="3"/>
        <v>0</v>
      </c>
      <c r="N35" s="52">
        <f t="shared" ref="N35:AQ35" si="4">$B$33*(N46-N47)</f>
        <v>0</v>
      </c>
      <c r="O35" s="52">
        <f t="shared" si="4"/>
        <v>0</v>
      </c>
      <c r="P35" s="52">
        <f t="shared" si="4"/>
        <v>0</v>
      </c>
      <c r="Q35" s="52">
        <f t="shared" si="4"/>
        <v>0</v>
      </c>
      <c r="R35" s="52">
        <f t="shared" si="4"/>
        <v>0</v>
      </c>
      <c r="S35" s="52">
        <f t="shared" si="4"/>
        <v>0</v>
      </c>
      <c r="T35" s="52">
        <f t="shared" si="4"/>
        <v>0</v>
      </c>
      <c r="U35" s="52">
        <f t="shared" si="4"/>
        <v>0</v>
      </c>
      <c r="V35" s="52">
        <f t="shared" si="4"/>
        <v>0</v>
      </c>
      <c r="W35" s="52">
        <f t="shared" si="4"/>
        <v>0</v>
      </c>
      <c r="X35" s="52">
        <f t="shared" si="4"/>
        <v>0</v>
      </c>
      <c r="Y35" s="52">
        <f t="shared" si="4"/>
        <v>0</v>
      </c>
      <c r="Z35" s="52">
        <f t="shared" si="4"/>
        <v>0</v>
      </c>
      <c r="AA35" s="52">
        <f t="shared" si="4"/>
        <v>0</v>
      </c>
      <c r="AB35" s="52">
        <f t="shared" si="4"/>
        <v>0</v>
      </c>
      <c r="AC35" s="52">
        <f t="shared" si="4"/>
        <v>0</v>
      </c>
      <c r="AD35" s="52">
        <f t="shared" si="4"/>
        <v>0</v>
      </c>
      <c r="AE35" s="52">
        <f t="shared" si="4"/>
        <v>0</v>
      </c>
      <c r="AF35" s="52">
        <f t="shared" si="4"/>
        <v>0</v>
      </c>
      <c r="AG35" s="52">
        <f t="shared" si="4"/>
        <v>0</v>
      </c>
      <c r="AH35" s="52">
        <f t="shared" si="4"/>
        <v>0</v>
      </c>
      <c r="AI35" s="52">
        <f t="shared" si="4"/>
        <v>0</v>
      </c>
      <c r="AJ35" s="52">
        <f t="shared" si="4"/>
        <v>0</v>
      </c>
      <c r="AK35" s="52">
        <f t="shared" si="4"/>
        <v>0</v>
      </c>
      <c r="AL35" s="52">
        <f t="shared" si="4"/>
        <v>0</v>
      </c>
      <c r="AM35" s="52">
        <f t="shared" si="4"/>
        <v>0</v>
      </c>
      <c r="AN35" s="52">
        <f t="shared" si="4"/>
        <v>0</v>
      </c>
      <c r="AO35" s="52">
        <f t="shared" si="4"/>
        <v>0</v>
      </c>
      <c r="AP35" s="52">
        <f t="shared" si="4"/>
        <v>0</v>
      </c>
      <c r="AQ35" s="52">
        <f t="shared" si="4"/>
        <v>0</v>
      </c>
    </row>
    <row r="36" spans="1:43" x14ac:dyDescent="0.25">
      <c r="A36" s="3" t="s">
        <v>28</v>
      </c>
      <c r="B36" s="30" t="str">
        <f>IFERROR(IF(SUM(E36:AQ36)=SUM(E35:AQ35),"součet v pořádku","součet v řádku nesedí"),"Chyba: pravděpodobně není zadána Odpisová doba na ř. 45")</f>
        <v>Chyba: pravděpodobně není zadána Odpisová doba na ř. 45</v>
      </c>
      <c r="C36" s="182"/>
      <c r="E36" s="52"/>
      <c r="F36" s="52" t="e">
        <f>IF(SUM($E$36:E36)&gt;SUM($E$35:F35),0,IF((SUM($E$36:E36)+E36)&gt;SUM($E$35:F35),SUM($E$35:E35)-SUM($E$36:E36),E36+E35/$B$45))</f>
        <v>#DIV/0!</v>
      </c>
      <c r="G36" s="52" t="e">
        <f>IF(SUM($E$36:F36)&gt;SUM($E$35:G35),0,IF((SUM($E$36:F36)+F36)&gt;SUM($E$35:G35),SUM($E$35:F35)-SUM($E$36:F36),F36+F35/$B$45))</f>
        <v>#DIV/0!</v>
      </c>
      <c r="H36" s="52" t="e">
        <f>IF(SUM($E$36:G36)&gt;SUM($E$35:H35),0,IF((SUM($E$36:G36)+G36)&gt;SUM($E$35:H35),SUM($E$35:G35)-SUM($E$36:G36),G36+G35/$B$45))</f>
        <v>#DIV/0!</v>
      </c>
      <c r="I36" s="52" t="e">
        <f>IF(SUM($E$36:H36)&gt;SUM($E$35:I35),0,IF((SUM($E$36:H36)+H36)&gt;SUM($E$35:I35),SUM($E$35:H35)-SUM($E$36:H36),H36+H35/$B$45))</f>
        <v>#DIV/0!</v>
      </c>
      <c r="J36" s="52" t="e">
        <f>IF(SUM($E$36:I36)&gt;SUM($E$35:J35),0,IF((SUM($E$36:I36)+I36)&gt;SUM($E$35:J35),SUM($E$35:I35)-SUM($E$36:I36),I36+I35/$B$45))</f>
        <v>#DIV/0!</v>
      </c>
      <c r="K36" s="52" t="e">
        <f>IF(SUM($E$36:J36)&gt;SUM($E$35:K35),0,IF((SUM($E$36:J36)+J36)&gt;SUM($E$35:K35),SUM($E$35:J35)-SUM($E$36:J36),J36+J35/$B$45))</f>
        <v>#DIV/0!</v>
      </c>
      <c r="L36" s="52" t="e">
        <f>IF(SUM($E$36:K36)&gt;SUM($E$35:L35),0,IF((SUM($E$36:K36)+K36)&gt;SUM($E$35:L35),SUM($E$35:K35)-SUM($E$36:K36),K36+K35/$B$45))</f>
        <v>#DIV/0!</v>
      </c>
      <c r="M36" s="52" t="e">
        <f>IF(SUM($E$36:L36)&gt;SUM($E$35:M35),0,IF((SUM($E$36:L36)+L36)&gt;SUM($E$35:M35),SUM($E$35:L35)-SUM($E$36:L36),L36+L35/$B$45))</f>
        <v>#DIV/0!</v>
      </c>
      <c r="N36" s="52" t="e">
        <f>IF(SUM($E$36:M36)&gt;SUM($E$35:N35),0,IF((SUM($E$36:M36)+M36)&gt;SUM($E$35:N35),SUM($E$35:M35)-SUM($E$36:M36),M36+M35/$B$45))</f>
        <v>#DIV/0!</v>
      </c>
      <c r="O36" s="52" t="e">
        <f>IF(SUM($E$36:N36)&gt;SUM($E$35:O35),0,IF((SUM($E$36:N36)+N36)&gt;SUM($E$35:O35),SUM($E$35:N35)-SUM($E$36:N36),N36+N35/$B$45))</f>
        <v>#DIV/0!</v>
      </c>
      <c r="P36" s="52" t="e">
        <f>IF(SUM($E$36:O36)&gt;SUM($E$35:P35),0,IF((SUM($E$36:O36)+O36)&gt;SUM($E$35:P35),SUM($E$35:O35)-SUM($E$36:O36),O36+O35/$B$45))</f>
        <v>#DIV/0!</v>
      </c>
      <c r="Q36" s="52" t="e">
        <f>IF(SUM($E$36:P36)&gt;SUM($E$35:Q35),0,IF((SUM($E$36:P36)+P36)&gt;SUM($E$35:Q35),SUM($E$35:P35)-SUM($E$36:P36),P36+P35/$B$45))</f>
        <v>#DIV/0!</v>
      </c>
      <c r="R36" s="52" t="e">
        <f>IF(SUM($E$36:Q36)&gt;SUM($E$35:R35),0,IF((SUM($E$36:Q36)+Q36)&gt;SUM($E$35:R35),SUM($E$35:Q35)-SUM($E$36:Q36),Q36+Q35/$B$45))</f>
        <v>#DIV/0!</v>
      </c>
      <c r="S36" s="52" t="e">
        <f>IF(SUM($E$36:R36)&gt;SUM($E$35:S35),0,IF((SUM($E$36:R36)+R36)&gt;SUM($E$35:S35),SUM($E$35:R35)-SUM($E$36:R36),R36+R35/$B$45))</f>
        <v>#DIV/0!</v>
      </c>
      <c r="T36" s="52" t="e">
        <f>IF(SUM($E$36:S36)&gt;SUM($E$35:T35),0,IF((SUM($E$36:S36)+S36)&gt;SUM($E$35:T35),SUM($E$35:S35)-SUM($E$36:S36),S36+S35/$B$45))</f>
        <v>#DIV/0!</v>
      </c>
      <c r="U36" s="52" t="e">
        <f>IF(SUM($E$36:T36)&gt;SUM($E$35:U35),0,IF((SUM($E$36:T36)+T36)&gt;SUM($E$35:U35),SUM($E$35:T35)-SUM($E$36:T36),T36+T35/$B$45))</f>
        <v>#DIV/0!</v>
      </c>
      <c r="V36" s="52" t="e">
        <f>IF(SUM($E$36:U36)&gt;SUM($E$35:V35),0,IF((SUM($E$36:U36)+U36)&gt;SUM($E$35:V35),SUM($E$35:U35)-SUM($E$36:U36),U36+U35/$B$45))</f>
        <v>#DIV/0!</v>
      </c>
      <c r="W36" s="52" t="e">
        <f>IF(SUM($E$36:V36)&gt;SUM($E$35:W35),0,IF((SUM($E$36:V36)+V36)&gt;SUM($E$35:W35),SUM($E$35:V35)-SUM($E$36:V36),V36+V35/$B$45))</f>
        <v>#DIV/0!</v>
      </c>
      <c r="X36" s="52" t="e">
        <f>IF(SUM($E$36:W36)&gt;SUM($E$35:X35),0,IF((SUM($E$36:W36)+W36)&gt;SUM($E$35:X35),SUM($E$35:W35)-SUM($E$36:W36),W36+W35/$B$45))</f>
        <v>#DIV/0!</v>
      </c>
      <c r="Y36" s="52" t="e">
        <f>IF(SUM($E$36:X36)&gt;SUM($E$35:Y35),0,IF((SUM($E$36:X36)+X36)&gt;SUM($E$35:Y35),SUM($E$35:X35)-SUM($E$36:X36),X36+X35/$B$45))</f>
        <v>#DIV/0!</v>
      </c>
      <c r="Z36" s="52" t="e">
        <f>IF(SUM($E$36:Y36)&gt;SUM($E$35:Z35),0,IF((SUM($E$36:Y36)+Y36)&gt;SUM($E$35:Z35),SUM($E$35:Y35)-SUM($E$36:Y36),Y36+Y35/$B$45))</f>
        <v>#DIV/0!</v>
      </c>
      <c r="AA36" s="52" t="e">
        <f>IF(SUM($E$36:Z36)&gt;SUM($E$35:AA35),0,IF((SUM($E$36:Z36)+Z36)&gt;SUM($E$35:AA35),SUM($E$35:Z35)-SUM($E$36:Z36),Z36+Z35/$B$45))</f>
        <v>#DIV/0!</v>
      </c>
      <c r="AB36" s="52" t="e">
        <f>IF(SUM($E$36:AA36)&gt;SUM($E$35:AB35),0,IF((SUM($E$36:AA36)+AA36)&gt;SUM($E$35:AB35),SUM($E$35:AA35)-SUM($E$36:AA36),AA36+AA35/$B$45))</f>
        <v>#DIV/0!</v>
      </c>
      <c r="AC36" s="52" t="e">
        <f>IF(SUM($E$36:AB36)&gt;SUM($E$35:AC35),0,IF((SUM($E$36:AB36)+AB36)&gt;SUM($E$35:AC35),SUM($E$35:AB35)-SUM($E$36:AB36),AB36+AB35/$B$45))</f>
        <v>#DIV/0!</v>
      </c>
      <c r="AD36" s="52" t="e">
        <f>IF(SUM($E$36:AC36)&gt;SUM($E$35:AD35),0,IF((SUM($E$36:AC36)+AC36)&gt;SUM($E$35:AD35),SUM($E$35:AC35)-SUM($E$36:AC36),AC36+AC35/$B$45))</f>
        <v>#DIV/0!</v>
      </c>
      <c r="AE36" s="52" t="e">
        <f>IF(SUM($E$36:AD36)&gt;SUM($E$35:AE35),0,IF((SUM($E$36:AD36)+AD36)&gt;SUM($E$35:AE35),SUM($E$35:AD35)-SUM($E$36:AD36),AD36+AD35/$B$45))</f>
        <v>#DIV/0!</v>
      </c>
      <c r="AF36" s="52" t="e">
        <f>IF(SUM($E$36:AE36)&gt;SUM($E$35:AF35),0,IF((SUM($E$36:AE36)+AE36)&gt;SUM($E$35:AF35),SUM($E$35:AE35)-SUM($E$36:AE36),AE36+AE35/$B$45))</f>
        <v>#DIV/0!</v>
      </c>
      <c r="AG36" s="52" t="e">
        <f>IF(SUM($E$36:AF36)&gt;SUM($E$35:AG35),0,IF((SUM($E$36:AF36)+AF36)&gt;SUM($E$35:AG35),SUM($E$35:AF35)-SUM($E$36:AF36),AF36+AF35/$B$45))</f>
        <v>#DIV/0!</v>
      </c>
      <c r="AH36" s="52" t="e">
        <f>IF(SUM($E$36:AG36)&gt;SUM($E$35:AH35),0,IF((SUM($E$36:AG36)+AG36)&gt;SUM($E$35:AH35),SUM($E$35:AG35)-SUM($E$36:AG36),AG36+AG35/$B$45))</f>
        <v>#DIV/0!</v>
      </c>
      <c r="AI36" s="52" t="e">
        <f>IF(SUM($E$36:AH36)&gt;SUM($E$35:AI35),0,IF((SUM($E$36:AH36)+AH36)&gt;SUM($E$35:AI35),SUM($E$35:AH35)-SUM($E$36:AH36),AH36+AH35/$B$45))</f>
        <v>#DIV/0!</v>
      </c>
      <c r="AJ36" s="52" t="e">
        <f>IF(SUM($E$36:AI36)&gt;SUM($E$35:AJ35),0,IF((SUM($E$36:AI36)+AI36)&gt;SUM($E$35:AJ35),SUM($E$35:AI35)-SUM($E$36:AI36),AI36+AI35/$B$45))</f>
        <v>#DIV/0!</v>
      </c>
      <c r="AK36" s="52" t="e">
        <f>IF(SUM($E$36:AJ36)&gt;SUM($E$35:AK35),0,IF((SUM($E$36:AJ36)+AJ36)&gt;SUM($E$35:AK35),SUM($E$35:AJ35)-SUM($E$36:AJ36),AJ36+AJ35/$B$45))</f>
        <v>#DIV/0!</v>
      </c>
      <c r="AL36" s="52" t="e">
        <f>IF(SUM($E$36:AK36)&gt;SUM($E$35:AL35),0,IF((SUM($E$36:AK36)+AK36)&gt;SUM($E$35:AL35),SUM($E$35:AK35)-SUM($E$36:AK36),AK36+AK35/$B$45))</f>
        <v>#DIV/0!</v>
      </c>
      <c r="AM36" s="52" t="e">
        <f>IF(SUM($E$36:AL36)&gt;SUM($E$35:AM35),0,IF((SUM($E$36:AL36)+AL36)&gt;SUM($E$35:AM35),SUM($E$35:AL35)-SUM($E$36:AL36),AL36+AL35/$B$45))</f>
        <v>#DIV/0!</v>
      </c>
      <c r="AN36" s="52" t="e">
        <f>IF(SUM($E$36:AM36)&gt;SUM($E$35:AN35),0,IF((SUM($E$36:AM36)+AM36)&gt;SUM($E$35:AN35),SUM($E$35:AM35)-SUM($E$36:AM36),AM36+AM35/$B$45))</f>
        <v>#DIV/0!</v>
      </c>
      <c r="AO36" s="52" t="e">
        <f>IF(SUM($E$36:AN36)&gt;SUM($E$35:AO35),0,IF((SUM($E$36:AN36)+AN36)&gt;SUM($E$35:AO35),SUM($E$35:AN35)-SUM($E$36:AN36),AN36+AN35/$B$45))</f>
        <v>#DIV/0!</v>
      </c>
      <c r="AP36" s="52" t="e">
        <f>IF(SUM($E$36:AO36)&gt;SUM($E$35:AP35),0,IF((SUM($E$36:AO36)+AO36)&gt;SUM($E$35:AP35),SUM($E$35:AO35)-SUM($E$36:AO36),AO36+AO35/$B$45))</f>
        <v>#DIV/0!</v>
      </c>
      <c r="AQ36" s="52" t="e">
        <f>IF(SUM($E$36:AP36)&gt;SUM($E$35:AQ35),0,IF((SUM($E$36:AP36)+AP36)&gt;SUM($E$35:AQ35),SUM($E$35:AP35)-SUM($E$36:AP36),AP36+AP35/$B$45))</f>
        <v>#DIV/0!</v>
      </c>
    </row>
    <row r="37" spans="1:43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</row>
    <row r="38" spans="1:43" x14ac:dyDescent="0.25">
      <c r="A38" s="1" t="s">
        <v>29</v>
      </c>
    </row>
    <row r="39" spans="1:43" x14ac:dyDescent="0.25">
      <c r="A39" s="23" t="s">
        <v>30</v>
      </c>
      <c r="B39" s="52">
        <v>0</v>
      </c>
      <c r="C39" s="32"/>
      <c r="D39" s="32"/>
      <c r="E39" s="26" t="s">
        <v>31</v>
      </c>
    </row>
    <row r="40" spans="1:43" x14ac:dyDescent="0.25">
      <c r="A40" s="23" t="s">
        <v>32</v>
      </c>
      <c r="B40" s="52">
        <v>0</v>
      </c>
      <c r="C40" s="32"/>
      <c r="D40" s="32"/>
      <c r="E40" s="26" t="s">
        <v>33</v>
      </c>
    </row>
    <row r="41" spans="1:43" x14ac:dyDescent="0.25">
      <c r="A41" s="23" t="s">
        <v>34</v>
      </c>
      <c r="B41" s="33">
        <f>(B39-B40)</f>
        <v>0</v>
      </c>
      <c r="C41" s="32"/>
      <c r="D41" s="32"/>
      <c r="E41" s="26" t="s">
        <v>24</v>
      </c>
    </row>
    <row r="42" spans="1:43" x14ac:dyDescent="0.25">
      <c r="A42" s="23" t="s">
        <v>35</v>
      </c>
      <c r="B42" s="54">
        <v>0</v>
      </c>
      <c r="C42" s="27"/>
      <c r="D42" s="27"/>
      <c r="E42" s="26" t="s">
        <v>24</v>
      </c>
    </row>
    <row r="43" spans="1:43" x14ac:dyDescent="0.25">
      <c r="A43" s="23" t="s">
        <v>36</v>
      </c>
      <c r="B43" s="33">
        <f>B41*B42</f>
        <v>0</v>
      </c>
      <c r="C43" s="32"/>
      <c r="D43" s="32"/>
      <c r="E43" s="26" t="s">
        <v>24</v>
      </c>
    </row>
    <row r="44" spans="1:43" x14ac:dyDescent="0.25">
      <c r="A44" s="23" t="s">
        <v>37</v>
      </c>
      <c r="B44" s="19" t="e">
        <f>B43/B39</f>
        <v>#DIV/0!</v>
      </c>
      <c r="C44" s="32"/>
      <c r="D44" s="32"/>
      <c r="E44" s="26"/>
    </row>
    <row r="45" spans="1:43" x14ac:dyDescent="0.25">
      <c r="A45" s="23" t="s">
        <v>38</v>
      </c>
      <c r="B45" s="52">
        <v>0</v>
      </c>
      <c r="C45" s="22"/>
      <c r="D45" s="22"/>
      <c r="E45" s="26"/>
    </row>
    <row r="46" spans="1:43" s="1" customFormat="1" x14ac:dyDescent="0.25">
      <c r="A46" s="1" t="s">
        <v>39</v>
      </c>
      <c r="B46" s="34" t="str">
        <f>IF(SUM(E46:AQ46)=B39,"součet v pořádku","součet v řádku nesedí")</f>
        <v>součet v pořádku</v>
      </c>
      <c r="C46" s="20"/>
      <c r="D46" s="35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</row>
    <row r="47" spans="1:43" s="1" customFormat="1" x14ac:dyDescent="0.25">
      <c r="A47" s="1" t="s">
        <v>40</v>
      </c>
      <c r="B47" s="30" t="str">
        <f>IF(SUM(E47:AQ47)=B43,"součet v pořádku","součet v řádku nesedí")</f>
        <v>součet v pořádku</v>
      </c>
      <c r="C47" s="20"/>
      <c r="D47" s="22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1:43" x14ac:dyDescent="0.25">
      <c r="D48" s="22"/>
    </row>
    <row r="49" spans="1:43" x14ac:dyDescent="0.25">
      <c r="A49" s="20" t="s">
        <v>41</v>
      </c>
      <c r="D49" s="22"/>
    </row>
    <row r="50" spans="1:43" s="36" customFormat="1" x14ac:dyDescent="0.25">
      <c r="A50" s="36" t="s">
        <v>42</v>
      </c>
      <c r="B50" s="21" t="s">
        <v>149</v>
      </c>
      <c r="C50" s="21" t="s">
        <v>43</v>
      </c>
      <c r="D50" s="22"/>
    </row>
    <row r="51" spans="1:43" x14ac:dyDescent="0.25">
      <c r="A51" s="23" t="s">
        <v>162</v>
      </c>
      <c r="B51" s="52"/>
      <c r="C51" s="55"/>
      <c r="D51" s="22"/>
      <c r="E51" s="52"/>
      <c r="F51" s="52"/>
      <c r="G51" s="52"/>
      <c r="H51" s="52"/>
      <c r="I51" s="52"/>
      <c r="J51" s="58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</row>
    <row r="52" spans="1:43" x14ac:dyDescent="0.25">
      <c r="A52" s="37" t="s">
        <v>161</v>
      </c>
      <c r="C52" s="38"/>
      <c r="D52" s="2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</row>
    <row r="53" spans="1:43" x14ac:dyDescent="0.25">
      <c r="A53" s="37" t="s">
        <v>150</v>
      </c>
      <c r="C53" s="38"/>
      <c r="D53" s="22"/>
      <c r="E53" s="59" t="str">
        <f>IFERROR(E51/E52,"")</f>
        <v/>
      </c>
      <c r="F53" s="59" t="str">
        <f t="shared" ref="F53:AQ53" si="5">IFERROR(F51/F52,"")</f>
        <v/>
      </c>
      <c r="G53" s="59" t="str">
        <f t="shared" si="5"/>
        <v/>
      </c>
      <c r="H53" s="59" t="str">
        <f t="shared" si="5"/>
        <v/>
      </c>
      <c r="I53" s="59" t="str">
        <f t="shared" si="5"/>
        <v/>
      </c>
      <c r="J53" s="59" t="str">
        <f t="shared" si="5"/>
        <v/>
      </c>
      <c r="K53" s="59" t="str">
        <f t="shared" si="5"/>
        <v/>
      </c>
      <c r="L53" s="59" t="str">
        <f t="shared" si="5"/>
        <v/>
      </c>
      <c r="M53" s="59" t="str">
        <f t="shared" si="5"/>
        <v/>
      </c>
      <c r="N53" s="59" t="str">
        <f t="shared" si="5"/>
        <v/>
      </c>
      <c r="O53" s="59" t="str">
        <f t="shared" si="5"/>
        <v/>
      </c>
      <c r="P53" s="59" t="str">
        <f t="shared" si="5"/>
        <v/>
      </c>
      <c r="Q53" s="59" t="str">
        <f t="shared" si="5"/>
        <v/>
      </c>
      <c r="R53" s="59" t="str">
        <f t="shared" si="5"/>
        <v/>
      </c>
      <c r="S53" s="59" t="str">
        <f t="shared" si="5"/>
        <v/>
      </c>
      <c r="T53" s="59" t="str">
        <f t="shared" si="5"/>
        <v/>
      </c>
      <c r="U53" s="59" t="str">
        <f t="shared" si="5"/>
        <v/>
      </c>
      <c r="V53" s="59" t="str">
        <f t="shared" si="5"/>
        <v/>
      </c>
      <c r="W53" s="59" t="str">
        <f t="shared" si="5"/>
        <v/>
      </c>
      <c r="X53" s="59" t="str">
        <f t="shared" si="5"/>
        <v/>
      </c>
      <c r="Y53" s="59" t="str">
        <f t="shared" si="5"/>
        <v/>
      </c>
      <c r="Z53" s="59" t="str">
        <f t="shared" si="5"/>
        <v/>
      </c>
      <c r="AA53" s="59" t="str">
        <f t="shared" si="5"/>
        <v/>
      </c>
      <c r="AB53" s="59" t="str">
        <f t="shared" si="5"/>
        <v/>
      </c>
      <c r="AC53" s="59" t="str">
        <f t="shared" si="5"/>
        <v/>
      </c>
      <c r="AD53" s="59" t="str">
        <f t="shared" si="5"/>
        <v/>
      </c>
      <c r="AE53" s="59" t="str">
        <f t="shared" si="5"/>
        <v/>
      </c>
      <c r="AF53" s="59" t="str">
        <f t="shared" si="5"/>
        <v/>
      </c>
      <c r="AG53" s="59" t="str">
        <f t="shared" si="5"/>
        <v/>
      </c>
      <c r="AH53" s="59" t="str">
        <f t="shared" si="5"/>
        <v/>
      </c>
      <c r="AI53" s="59" t="str">
        <f t="shared" si="5"/>
        <v/>
      </c>
      <c r="AJ53" s="59" t="str">
        <f t="shared" si="5"/>
        <v/>
      </c>
      <c r="AK53" s="59" t="str">
        <f t="shared" si="5"/>
        <v/>
      </c>
      <c r="AL53" s="59" t="str">
        <f t="shared" si="5"/>
        <v/>
      </c>
      <c r="AM53" s="59" t="str">
        <f t="shared" si="5"/>
        <v/>
      </c>
      <c r="AN53" s="59" t="str">
        <f t="shared" si="5"/>
        <v/>
      </c>
      <c r="AO53" s="59" t="str">
        <f t="shared" si="5"/>
        <v/>
      </c>
      <c r="AP53" s="59" t="str">
        <f t="shared" si="5"/>
        <v/>
      </c>
      <c r="AQ53" s="59" t="str">
        <f t="shared" si="5"/>
        <v/>
      </c>
    </row>
    <row r="54" spans="1:43" x14ac:dyDescent="0.25">
      <c r="A54" s="39" t="s">
        <v>127</v>
      </c>
      <c r="B54" s="52"/>
      <c r="C54" s="55"/>
      <c r="D54" s="2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</row>
    <row r="55" spans="1:43" x14ac:dyDescent="0.25">
      <c r="A55" s="40" t="s">
        <v>156</v>
      </c>
      <c r="C55" s="38"/>
      <c r="D55" s="2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</row>
    <row r="56" spans="1:43" x14ac:dyDescent="0.25">
      <c r="A56" s="40" t="s">
        <v>151</v>
      </c>
      <c r="C56" s="38"/>
      <c r="D56" s="22"/>
      <c r="E56" s="59" t="str">
        <f t="shared" ref="E56:AQ56" si="6">IFERROR(E54/E55,"")</f>
        <v/>
      </c>
      <c r="F56" s="59" t="str">
        <f t="shared" si="6"/>
        <v/>
      </c>
      <c r="G56" s="59" t="str">
        <f t="shared" si="6"/>
        <v/>
      </c>
      <c r="H56" s="59" t="str">
        <f t="shared" si="6"/>
        <v/>
      </c>
      <c r="I56" s="59" t="str">
        <f t="shared" si="6"/>
        <v/>
      </c>
      <c r="J56" s="59" t="str">
        <f t="shared" si="6"/>
        <v/>
      </c>
      <c r="K56" s="59" t="str">
        <f t="shared" si="6"/>
        <v/>
      </c>
      <c r="L56" s="59" t="str">
        <f t="shared" si="6"/>
        <v/>
      </c>
      <c r="M56" s="59" t="str">
        <f t="shared" si="6"/>
        <v/>
      </c>
      <c r="N56" s="59" t="str">
        <f t="shared" si="6"/>
        <v/>
      </c>
      <c r="O56" s="59" t="str">
        <f t="shared" si="6"/>
        <v/>
      </c>
      <c r="P56" s="59" t="str">
        <f t="shared" si="6"/>
        <v/>
      </c>
      <c r="Q56" s="59" t="str">
        <f t="shared" si="6"/>
        <v/>
      </c>
      <c r="R56" s="59" t="str">
        <f t="shared" si="6"/>
        <v/>
      </c>
      <c r="S56" s="59" t="str">
        <f t="shared" si="6"/>
        <v/>
      </c>
      <c r="T56" s="59" t="str">
        <f t="shared" si="6"/>
        <v/>
      </c>
      <c r="U56" s="59" t="str">
        <f t="shared" si="6"/>
        <v/>
      </c>
      <c r="V56" s="59" t="str">
        <f t="shared" si="6"/>
        <v/>
      </c>
      <c r="W56" s="59" t="str">
        <f t="shared" si="6"/>
        <v/>
      </c>
      <c r="X56" s="59" t="str">
        <f t="shared" si="6"/>
        <v/>
      </c>
      <c r="Y56" s="59" t="str">
        <f t="shared" si="6"/>
        <v/>
      </c>
      <c r="Z56" s="59" t="str">
        <f t="shared" si="6"/>
        <v/>
      </c>
      <c r="AA56" s="59" t="str">
        <f t="shared" si="6"/>
        <v/>
      </c>
      <c r="AB56" s="59" t="str">
        <f t="shared" si="6"/>
        <v/>
      </c>
      <c r="AC56" s="59" t="str">
        <f t="shared" si="6"/>
        <v/>
      </c>
      <c r="AD56" s="59" t="str">
        <f t="shared" si="6"/>
        <v/>
      </c>
      <c r="AE56" s="59" t="str">
        <f t="shared" si="6"/>
        <v/>
      </c>
      <c r="AF56" s="59" t="str">
        <f t="shared" si="6"/>
        <v/>
      </c>
      <c r="AG56" s="59" t="str">
        <f t="shared" si="6"/>
        <v/>
      </c>
      <c r="AH56" s="59" t="str">
        <f t="shared" si="6"/>
        <v/>
      </c>
      <c r="AI56" s="59" t="str">
        <f t="shared" si="6"/>
        <v/>
      </c>
      <c r="AJ56" s="59" t="str">
        <f t="shared" si="6"/>
        <v/>
      </c>
      <c r="AK56" s="59" t="str">
        <f t="shared" si="6"/>
        <v/>
      </c>
      <c r="AL56" s="59" t="str">
        <f t="shared" si="6"/>
        <v/>
      </c>
      <c r="AM56" s="59" t="str">
        <f t="shared" si="6"/>
        <v/>
      </c>
      <c r="AN56" s="59" t="str">
        <f t="shared" si="6"/>
        <v/>
      </c>
      <c r="AO56" s="59" t="str">
        <f t="shared" si="6"/>
        <v/>
      </c>
      <c r="AP56" s="59" t="str">
        <f t="shared" si="6"/>
        <v/>
      </c>
      <c r="AQ56" s="59" t="str">
        <f t="shared" si="6"/>
        <v/>
      </c>
    </row>
    <row r="57" spans="1:43" x14ac:dyDescent="0.25">
      <c r="A57" s="39" t="s">
        <v>128</v>
      </c>
      <c r="B57" s="52"/>
      <c r="C57" s="55"/>
      <c r="D57" s="2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</row>
    <row r="58" spans="1:43" x14ac:dyDescent="0.25">
      <c r="A58" s="40" t="s">
        <v>157</v>
      </c>
      <c r="C58" s="38"/>
      <c r="D58" s="2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</row>
    <row r="59" spans="1:43" x14ac:dyDescent="0.25">
      <c r="A59" s="40" t="s">
        <v>152</v>
      </c>
      <c r="C59" s="38"/>
      <c r="D59" s="22"/>
      <c r="E59" s="59" t="str">
        <f t="shared" ref="E59:AQ59" si="7">IFERROR(E57/E58,"")</f>
        <v/>
      </c>
      <c r="F59" s="59" t="str">
        <f t="shared" si="7"/>
        <v/>
      </c>
      <c r="G59" s="59" t="str">
        <f t="shared" si="7"/>
        <v/>
      </c>
      <c r="H59" s="59" t="str">
        <f t="shared" si="7"/>
        <v/>
      </c>
      <c r="I59" s="59" t="str">
        <f t="shared" si="7"/>
        <v/>
      </c>
      <c r="J59" s="59" t="str">
        <f t="shared" si="7"/>
        <v/>
      </c>
      <c r="K59" s="59" t="str">
        <f t="shared" si="7"/>
        <v/>
      </c>
      <c r="L59" s="59" t="str">
        <f t="shared" si="7"/>
        <v/>
      </c>
      <c r="M59" s="59" t="str">
        <f t="shared" si="7"/>
        <v/>
      </c>
      <c r="N59" s="59" t="str">
        <f t="shared" si="7"/>
        <v/>
      </c>
      <c r="O59" s="59" t="str">
        <f t="shared" si="7"/>
        <v/>
      </c>
      <c r="P59" s="59" t="str">
        <f t="shared" si="7"/>
        <v/>
      </c>
      <c r="Q59" s="59" t="str">
        <f t="shared" si="7"/>
        <v/>
      </c>
      <c r="R59" s="59" t="str">
        <f t="shared" si="7"/>
        <v/>
      </c>
      <c r="S59" s="59" t="str">
        <f t="shared" si="7"/>
        <v/>
      </c>
      <c r="T59" s="59" t="str">
        <f t="shared" si="7"/>
        <v/>
      </c>
      <c r="U59" s="59" t="str">
        <f t="shared" si="7"/>
        <v/>
      </c>
      <c r="V59" s="59" t="str">
        <f t="shared" si="7"/>
        <v/>
      </c>
      <c r="W59" s="59" t="str">
        <f t="shared" si="7"/>
        <v/>
      </c>
      <c r="X59" s="59" t="str">
        <f t="shared" si="7"/>
        <v/>
      </c>
      <c r="Y59" s="59" t="str">
        <f t="shared" si="7"/>
        <v/>
      </c>
      <c r="Z59" s="59" t="str">
        <f t="shared" si="7"/>
        <v/>
      </c>
      <c r="AA59" s="59" t="str">
        <f t="shared" si="7"/>
        <v/>
      </c>
      <c r="AB59" s="59" t="str">
        <f t="shared" si="7"/>
        <v/>
      </c>
      <c r="AC59" s="59" t="str">
        <f t="shared" si="7"/>
        <v/>
      </c>
      <c r="AD59" s="59" t="str">
        <f t="shared" si="7"/>
        <v/>
      </c>
      <c r="AE59" s="59" t="str">
        <f t="shared" si="7"/>
        <v/>
      </c>
      <c r="AF59" s="59" t="str">
        <f t="shared" si="7"/>
        <v/>
      </c>
      <c r="AG59" s="59" t="str">
        <f t="shared" si="7"/>
        <v/>
      </c>
      <c r="AH59" s="59" t="str">
        <f t="shared" si="7"/>
        <v/>
      </c>
      <c r="AI59" s="59" t="str">
        <f t="shared" si="7"/>
        <v/>
      </c>
      <c r="AJ59" s="59" t="str">
        <f t="shared" si="7"/>
        <v/>
      </c>
      <c r="AK59" s="59" t="str">
        <f t="shared" si="7"/>
        <v/>
      </c>
      <c r="AL59" s="59" t="str">
        <f t="shared" si="7"/>
        <v/>
      </c>
      <c r="AM59" s="59" t="str">
        <f t="shared" si="7"/>
        <v/>
      </c>
      <c r="AN59" s="59" t="str">
        <f t="shared" si="7"/>
        <v/>
      </c>
      <c r="AO59" s="59" t="str">
        <f t="shared" si="7"/>
        <v/>
      </c>
      <c r="AP59" s="59" t="str">
        <f t="shared" si="7"/>
        <v/>
      </c>
      <c r="AQ59" s="59" t="str">
        <f t="shared" si="7"/>
        <v/>
      </c>
    </row>
    <row r="60" spans="1:43" x14ac:dyDescent="0.25">
      <c r="A60" s="39" t="s">
        <v>129</v>
      </c>
      <c r="B60" s="52"/>
      <c r="C60" s="55"/>
      <c r="D60" s="2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</row>
    <row r="61" spans="1:43" x14ac:dyDescent="0.25">
      <c r="A61" s="40" t="s">
        <v>158</v>
      </c>
      <c r="C61" s="38"/>
      <c r="D61" s="2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</row>
    <row r="62" spans="1:43" x14ac:dyDescent="0.25">
      <c r="A62" s="40" t="s">
        <v>153</v>
      </c>
      <c r="C62" s="38"/>
      <c r="D62" s="22"/>
      <c r="E62" s="59" t="str">
        <f t="shared" ref="E62:AQ62" si="8">IFERROR(E60/E61,"")</f>
        <v/>
      </c>
      <c r="F62" s="59" t="str">
        <f t="shared" si="8"/>
        <v/>
      </c>
      <c r="G62" s="59" t="str">
        <f t="shared" si="8"/>
        <v/>
      </c>
      <c r="H62" s="59" t="str">
        <f t="shared" si="8"/>
        <v/>
      </c>
      <c r="I62" s="59" t="str">
        <f t="shared" si="8"/>
        <v/>
      </c>
      <c r="J62" s="59" t="str">
        <f t="shared" si="8"/>
        <v/>
      </c>
      <c r="K62" s="59" t="str">
        <f t="shared" si="8"/>
        <v/>
      </c>
      <c r="L62" s="59" t="str">
        <f t="shared" si="8"/>
        <v/>
      </c>
      <c r="M62" s="59" t="str">
        <f t="shared" si="8"/>
        <v/>
      </c>
      <c r="N62" s="59" t="str">
        <f t="shared" si="8"/>
        <v/>
      </c>
      <c r="O62" s="59" t="str">
        <f t="shared" si="8"/>
        <v/>
      </c>
      <c r="P62" s="59" t="str">
        <f t="shared" si="8"/>
        <v/>
      </c>
      <c r="Q62" s="59" t="str">
        <f t="shared" si="8"/>
        <v/>
      </c>
      <c r="R62" s="59" t="str">
        <f t="shared" si="8"/>
        <v/>
      </c>
      <c r="S62" s="59" t="str">
        <f t="shared" si="8"/>
        <v/>
      </c>
      <c r="T62" s="59" t="str">
        <f t="shared" si="8"/>
        <v/>
      </c>
      <c r="U62" s="59" t="str">
        <f t="shared" si="8"/>
        <v/>
      </c>
      <c r="V62" s="59" t="str">
        <f t="shared" si="8"/>
        <v/>
      </c>
      <c r="W62" s="59" t="str">
        <f t="shared" si="8"/>
        <v/>
      </c>
      <c r="X62" s="59" t="str">
        <f t="shared" si="8"/>
        <v/>
      </c>
      <c r="Y62" s="59" t="str">
        <f t="shared" si="8"/>
        <v/>
      </c>
      <c r="Z62" s="59" t="str">
        <f t="shared" si="8"/>
        <v/>
      </c>
      <c r="AA62" s="59" t="str">
        <f t="shared" si="8"/>
        <v/>
      </c>
      <c r="AB62" s="59" t="str">
        <f t="shared" si="8"/>
        <v/>
      </c>
      <c r="AC62" s="59" t="str">
        <f t="shared" si="8"/>
        <v/>
      </c>
      <c r="AD62" s="59" t="str">
        <f t="shared" si="8"/>
        <v/>
      </c>
      <c r="AE62" s="59" t="str">
        <f t="shared" si="8"/>
        <v/>
      </c>
      <c r="AF62" s="59" t="str">
        <f t="shared" si="8"/>
        <v/>
      </c>
      <c r="AG62" s="59" t="str">
        <f t="shared" si="8"/>
        <v/>
      </c>
      <c r="AH62" s="59" t="str">
        <f t="shared" si="8"/>
        <v/>
      </c>
      <c r="AI62" s="59" t="str">
        <f t="shared" si="8"/>
        <v/>
      </c>
      <c r="AJ62" s="59" t="str">
        <f t="shared" si="8"/>
        <v/>
      </c>
      <c r="AK62" s="59" t="str">
        <f t="shared" si="8"/>
        <v/>
      </c>
      <c r="AL62" s="59" t="str">
        <f t="shared" si="8"/>
        <v/>
      </c>
      <c r="AM62" s="59" t="str">
        <f t="shared" si="8"/>
        <v/>
      </c>
      <c r="AN62" s="59" t="str">
        <f t="shared" si="8"/>
        <v/>
      </c>
      <c r="AO62" s="59" t="str">
        <f t="shared" si="8"/>
        <v/>
      </c>
      <c r="AP62" s="59" t="str">
        <f t="shared" si="8"/>
        <v/>
      </c>
      <c r="AQ62" s="59" t="str">
        <f t="shared" si="8"/>
        <v/>
      </c>
    </row>
    <row r="63" spans="1:43" x14ac:dyDescent="0.25">
      <c r="A63" s="39" t="s">
        <v>130</v>
      </c>
      <c r="B63" s="52"/>
      <c r="C63" s="55"/>
      <c r="D63" s="2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</row>
    <row r="64" spans="1:43" x14ac:dyDescent="0.25">
      <c r="A64" s="40" t="s">
        <v>159</v>
      </c>
      <c r="C64" s="38"/>
      <c r="D64" s="2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</row>
    <row r="65" spans="1:43" x14ac:dyDescent="0.25">
      <c r="A65" s="40" t="s">
        <v>154</v>
      </c>
      <c r="C65" s="38"/>
      <c r="D65" s="22"/>
      <c r="E65" s="59" t="str">
        <f t="shared" ref="E65:AQ65" si="9">IFERROR(E63/E64,"")</f>
        <v/>
      </c>
      <c r="F65" s="59" t="str">
        <f t="shared" si="9"/>
        <v/>
      </c>
      <c r="G65" s="59" t="str">
        <f t="shared" si="9"/>
        <v/>
      </c>
      <c r="H65" s="59" t="str">
        <f t="shared" si="9"/>
        <v/>
      </c>
      <c r="I65" s="59" t="str">
        <f t="shared" si="9"/>
        <v/>
      </c>
      <c r="J65" s="59" t="str">
        <f t="shared" si="9"/>
        <v/>
      </c>
      <c r="K65" s="59" t="str">
        <f t="shared" si="9"/>
        <v/>
      </c>
      <c r="L65" s="59" t="str">
        <f t="shared" si="9"/>
        <v/>
      </c>
      <c r="M65" s="59" t="str">
        <f t="shared" si="9"/>
        <v/>
      </c>
      <c r="N65" s="59" t="str">
        <f t="shared" si="9"/>
        <v/>
      </c>
      <c r="O65" s="59" t="str">
        <f t="shared" si="9"/>
        <v/>
      </c>
      <c r="P65" s="59" t="str">
        <f t="shared" si="9"/>
        <v/>
      </c>
      <c r="Q65" s="59" t="str">
        <f t="shared" si="9"/>
        <v/>
      </c>
      <c r="R65" s="59" t="str">
        <f t="shared" si="9"/>
        <v/>
      </c>
      <c r="S65" s="59" t="str">
        <f t="shared" si="9"/>
        <v/>
      </c>
      <c r="T65" s="59" t="str">
        <f t="shared" si="9"/>
        <v/>
      </c>
      <c r="U65" s="59" t="str">
        <f t="shared" si="9"/>
        <v/>
      </c>
      <c r="V65" s="59" t="str">
        <f t="shared" si="9"/>
        <v/>
      </c>
      <c r="W65" s="59" t="str">
        <f t="shared" si="9"/>
        <v/>
      </c>
      <c r="X65" s="59" t="str">
        <f t="shared" si="9"/>
        <v/>
      </c>
      <c r="Y65" s="59" t="str">
        <f t="shared" si="9"/>
        <v/>
      </c>
      <c r="Z65" s="59" t="str">
        <f t="shared" si="9"/>
        <v/>
      </c>
      <c r="AA65" s="59" t="str">
        <f t="shared" si="9"/>
        <v/>
      </c>
      <c r="AB65" s="59" t="str">
        <f t="shared" si="9"/>
        <v/>
      </c>
      <c r="AC65" s="59" t="str">
        <f t="shared" si="9"/>
        <v/>
      </c>
      <c r="AD65" s="59" t="str">
        <f t="shared" si="9"/>
        <v/>
      </c>
      <c r="AE65" s="59" t="str">
        <f t="shared" si="9"/>
        <v/>
      </c>
      <c r="AF65" s="59" t="str">
        <f t="shared" si="9"/>
        <v/>
      </c>
      <c r="AG65" s="59" t="str">
        <f t="shared" si="9"/>
        <v/>
      </c>
      <c r="AH65" s="59" t="str">
        <f t="shared" si="9"/>
        <v/>
      </c>
      <c r="AI65" s="59" t="str">
        <f t="shared" si="9"/>
        <v/>
      </c>
      <c r="AJ65" s="59" t="str">
        <f t="shared" si="9"/>
        <v/>
      </c>
      <c r="AK65" s="59" t="str">
        <f t="shared" si="9"/>
        <v/>
      </c>
      <c r="AL65" s="59" t="str">
        <f t="shared" si="9"/>
        <v/>
      </c>
      <c r="AM65" s="59" t="str">
        <f t="shared" si="9"/>
        <v/>
      </c>
      <c r="AN65" s="59" t="str">
        <f t="shared" si="9"/>
        <v/>
      </c>
      <c r="AO65" s="59" t="str">
        <f t="shared" si="9"/>
        <v/>
      </c>
      <c r="AP65" s="59" t="str">
        <f t="shared" si="9"/>
        <v/>
      </c>
      <c r="AQ65" s="59" t="str">
        <f t="shared" si="9"/>
        <v/>
      </c>
    </row>
    <row r="66" spans="1:43" x14ac:dyDescent="0.25">
      <c r="A66" s="39" t="s">
        <v>131</v>
      </c>
      <c r="B66" s="52"/>
      <c r="C66" s="55"/>
      <c r="D66" s="2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</row>
    <row r="67" spans="1:43" x14ac:dyDescent="0.25">
      <c r="A67" s="40" t="s">
        <v>160</v>
      </c>
      <c r="C67" s="38"/>
      <c r="D67" s="2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</row>
    <row r="68" spans="1:43" x14ac:dyDescent="0.25">
      <c r="A68" s="40" t="s">
        <v>155</v>
      </c>
      <c r="C68" s="38"/>
      <c r="D68" s="22"/>
      <c r="E68" s="59" t="str">
        <f t="shared" ref="E68:AQ68" si="10">IFERROR(E66/E67,"")</f>
        <v/>
      </c>
      <c r="F68" s="59" t="str">
        <f t="shared" si="10"/>
        <v/>
      </c>
      <c r="G68" s="59" t="str">
        <f t="shared" si="10"/>
        <v/>
      </c>
      <c r="H68" s="59" t="str">
        <f t="shared" si="10"/>
        <v/>
      </c>
      <c r="I68" s="59" t="str">
        <f t="shared" si="10"/>
        <v/>
      </c>
      <c r="J68" s="59" t="str">
        <f t="shared" si="10"/>
        <v/>
      </c>
      <c r="K68" s="59" t="str">
        <f t="shared" si="10"/>
        <v/>
      </c>
      <c r="L68" s="59" t="str">
        <f t="shared" si="10"/>
        <v/>
      </c>
      <c r="M68" s="59" t="str">
        <f t="shared" si="10"/>
        <v/>
      </c>
      <c r="N68" s="59" t="str">
        <f t="shared" si="10"/>
        <v/>
      </c>
      <c r="O68" s="59" t="str">
        <f t="shared" si="10"/>
        <v/>
      </c>
      <c r="P68" s="59" t="str">
        <f t="shared" si="10"/>
        <v/>
      </c>
      <c r="Q68" s="59" t="str">
        <f t="shared" si="10"/>
        <v/>
      </c>
      <c r="R68" s="59" t="str">
        <f t="shared" si="10"/>
        <v/>
      </c>
      <c r="S68" s="59" t="str">
        <f t="shared" si="10"/>
        <v/>
      </c>
      <c r="T68" s="59" t="str">
        <f t="shared" si="10"/>
        <v/>
      </c>
      <c r="U68" s="59" t="str">
        <f t="shared" si="10"/>
        <v/>
      </c>
      <c r="V68" s="59" t="str">
        <f t="shared" si="10"/>
        <v/>
      </c>
      <c r="W68" s="59" t="str">
        <f t="shared" si="10"/>
        <v/>
      </c>
      <c r="X68" s="59" t="str">
        <f t="shared" si="10"/>
        <v/>
      </c>
      <c r="Y68" s="59" t="str">
        <f t="shared" si="10"/>
        <v/>
      </c>
      <c r="Z68" s="59" t="str">
        <f t="shared" si="10"/>
        <v/>
      </c>
      <c r="AA68" s="59" t="str">
        <f t="shared" si="10"/>
        <v/>
      </c>
      <c r="AB68" s="59" t="str">
        <f t="shared" si="10"/>
        <v/>
      </c>
      <c r="AC68" s="59" t="str">
        <f t="shared" si="10"/>
        <v/>
      </c>
      <c r="AD68" s="59" t="str">
        <f t="shared" si="10"/>
        <v/>
      </c>
      <c r="AE68" s="59" t="str">
        <f t="shared" si="10"/>
        <v/>
      </c>
      <c r="AF68" s="59" t="str">
        <f t="shared" si="10"/>
        <v/>
      </c>
      <c r="AG68" s="59" t="str">
        <f t="shared" si="10"/>
        <v/>
      </c>
      <c r="AH68" s="59" t="str">
        <f t="shared" si="10"/>
        <v/>
      </c>
      <c r="AI68" s="59" t="str">
        <f t="shared" si="10"/>
        <v/>
      </c>
      <c r="AJ68" s="59" t="str">
        <f t="shared" si="10"/>
        <v/>
      </c>
      <c r="AK68" s="59" t="str">
        <f t="shared" si="10"/>
        <v/>
      </c>
      <c r="AL68" s="59" t="str">
        <f t="shared" si="10"/>
        <v/>
      </c>
      <c r="AM68" s="59" t="str">
        <f t="shared" si="10"/>
        <v/>
      </c>
      <c r="AN68" s="59" t="str">
        <f t="shared" si="10"/>
        <v/>
      </c>
      <c r="AO68" s="59" t="str">
        <f t="shared" si="10"/>
        <v/>
      </c>
      <c r="AP68" s="59" t="str">
        <f t="shared" si="10"/>
        <v/>
      </c>
      <c r="AQ68" s="59" t="str">
        <f t="shared" si="10"/>
        <v/>
      </c>
    </row>
    <row r="69" spans="1:43" x14ac:dyDescent="0.25">
      <c r="A69" s="39" t="s">
        <v>171</v>
      </c>
      <c r="B69" s="52"/>
      <c r="C69" s="55"/>
      <c r="D69" s="2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</row>
    <row r="70" spans="1:43" x14ac:dyDescent="0.25">
      <c r="A70" s="40" t="s">
        <v>182</v>
      </c>
      <c r="C70" s="38"/>
      <c r="D70" s="2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</row>
    <row r="71" spans="1:43" x14ac:dyDescent="0.25">
      <c r="A71" s="40" t="s">
        <v>192</v>
      </c>
      <c r="C71" s="38"/>
      <c r="D71" s="22"/>
      <c r="E71" s="59" t="str">
        <f t="shared" ref="E71:AQ71" si="11">IFERROR(E69/E70,"")</f>
        <v/>
      </c>
      <c r="F71" s="59" t="str">
        <f t="shared" si="11"/>
        <v/>
      </c>
      <c r="G71" s="59" t="str">
        <f t="shared" si="11"/>
        <v/>
      </c>
      <c r="H71" s="59" t="str">
        <f t="shared" si="11"/>
        <v/>
      </c>
      <c r="I71" s="59" t="str">
        <f t="shared" si="11"/>
        <v/>
      </c>
      <c r="J71" s="59" t="str">
        <f t="shared" si="11"/>
        <v/>
      </c>
      <c r="K71" s="59" t="str">
        <f t="shared" si="11"/>
        <v/>
      </c>
      <c r="L71" s="59" t="str">
        <f t="shared" si="11"/>
        <v/>
      </c>
      <c r="M71" s="59" t="str">
        <f t="shared" si="11"/>
        <v/>
      </c>
      <c r="N71" s="59" t="str">
        <f t="shared" si="11"/>
        <v/>
      </c>
      <c r="O71" s="59" t="str">
        <f t="shared" si="11"/>
        <v/>
      </c>
      <c r="P71" s="59" t="str">
        <f t="shared" si="11"/>
        <v/>
      </c>
      <c r="Q71" s="59" t="str">
        <f t="shared" si="11"/>
        <v/>
      </c>
      <c r="R71" s="59" t="str">
        <f t="shared" si="11"/>
        <v/>
      </c>
      <c r="S71" s="59" t="str">
        <f t="shared" si="11"/>
        <v/>
      </c>
      <c r="T71" s="59" t="str">
        <f t="shared" si="11"/>
        <v/>
      </c>
      <c r="U71" s="59" t="str">
        <f t="shared" si="11"/>
        <v/>
      </c>
      <c r="V71" s="59" t="str">
        <f t="shared" si="11"/>
        <v/>
      </c>
      <c r="W71" s="59" t="str">
        <f t="shared" si="11"/>
        <v/>
      </c>
      <c r="X71" s="59" t="str">
        <f t="shared" si="11"/>
        <v/>
      </c>
      <c r="Y71" s="59" t="str">
        <f t="shared" si="11"/>
        <v/>
      </c>
      <c r="Z71" s="59" t="str">
        <f t="shared" si="11"/>
        <v/>
      </c>
      <c r="AA71" s="59" t="str">
        <f t="shared" si="11"/>
        <v/>
      </c>
      <c r="AB71" s="59" t="str">
        <f t="shared" si="11"/>
        <v/>
      </c>
      <c r="AC71" s="59" t="str">
        <f t="shared" si="11"/>
        <v/>
      </c>
      <c r="AD71" s="59" t="str">
        <f t="shared" si="11"/>
        <v/>
      </c>
      <c r="AE71" s="59" t="str">
        <f t="shared" si="11"/>
        <v/>
      </c>
      <c r="AF71" s="59" t="str">
        <f t="shared" si="11"/>
        <v/>
      </c>
      <c r="AG71" s="59" t="str">
        <f t="shared" si="11"/>
        <v/>
      </c>
      <c r="AH71" s="59" t="str">
        <f t="shared" si="11"/>
        <v/>
      </c>
      <c r="AI71" s="59" t="str">
        <f t="shared" si="11"/>
        <v/>
      </c>
      <c r="AJ71" s="59" t="str">
        <f t="shared" si="11"/>
        <v/>
      </c>
      <c r="AK71" s="59" t="str">
        <f t="shared" si="11"/>
        <v/>
      </c>
      <c r="AL71" s="59" t="str">
        <f t="shared" si="11"/>
        <v/>
      </c>
      <c r="AM71" s="59" t="str">
        <f t="shared" si="11"/>
        <v/>
      </c>
      <c r="AN71" s="59" t="str">
        <f t="shared" si="11"/>
        <v/>
      </c>
      <c r="AO71" s="59" t="str">
        <f t="shared" si="11"/>
        <v/>
      </c>
      <c r="AP71" s="59" t="str">
        <f t="shared" si="11"/>
        <v/>
      </c>
      <c r="AQ71" s="59" t="str">
        <f t="shared" si="11"/>
        <v/>
      </c>
    </row>
    <row r="72" spans="1:43" x14ac:dyDescent="0.25">
      <c r="A72" s="39" t="s">
        <v>172</v>
      </c>
      <c r="B72" s="52"/>
      <c r="C72" s="55"/>
      <c r="D72" s="2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</row>
    <row r="73" spans="1:43" x14ac:dyDescent="0.25">
      <c r="A73" s="40" t="s">
        <v>181</v>
      </c>
      <c r="C73" s="38"/>
      <c r="D73" s="2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</row>
    <row r="74" spans="1:43" x14ac:dyDescent="0.25">
      <c r="A74" s="40" t="s">
        <v>193</v>
      </c>
      <c r="C74" s="38"/>
      <c r="D74" s="22"/>
      <c r="E74" s="59" t="str">
        <f t="shared" ref="E74:AQ74" si="12">IFERROR(E72/E73,"")</f>
        <v/>
      </c>
      <c r="F74" s="59" t="str">
        <f t="shared" si="12"/>
        <v/>
      </c>
      <c r="G74" s="59" t="str">
        <f t="shared" si="12"/>
        <v/>
      </c>
      <c r="H74" s="59" t="str">
        <f t="shared" si="12"/>
        <v/>
      </c>
      <c r="I74" s="59" t="str">
        <f t="shared" si="12"/>
        <v/>
      </c>
      <c r="J74" s="59" t="str">
        <f t="shared" si="12"/>
        <v/>
      </c>
      <c r="K74" s="59" t="str">
        <f t="shared" si="12"/>
        <v/>
      </c>
      <c r="L74" s="59" t="str">
        <f t="shared" si="12"/>
        <v/>
      </c>
      <c r="M74" s="59" t="str">
        <f t="shared" si="12"/>
        <v/>
      </c>
      <c r="N74" s="59" t="str">
        <f t="shared" si="12"/>
        <v/>
      </c>
      <c r="O74" s="59" t="str">
        <f t="shared" si="12"/>
        <v/>
      </c>
      <c r="P74" s="59" t="str">
        <f t="shared" si="12"/>
        <v/>
      </c>
      <c r="Q74" s="59" t="str">
        <f t="shared" si="12"/>
        <v/>
      </c>
      <c r="R74" s="59" t="str">
        <f t="shared" si="12"/>
        <v/>
      </c>
      <c r="S74" s="59" t="str">
        <f t="shared" si="12"/>
        <v/>
      </c>
      <c r="T74" s="59" t="str">
        <f t="shared" si="12"/>
        <v/>
      </c>
      <c r="U74" s="59" t="str">
        <f t="shared" si="12"/>
        <v/>
      </c>
      <c r="V74" s="59" t="str">
        <f t="shared" si="12"/>
        <v/>
      </c>
      <c r="W74" s="59" t="str">
        <f t="shared" si="12"/>
        <v/>
      </c>
      <c r="X74" s="59" t="str">
        <f t="shared" si="12"/>
        <v/>
      </c>
      <c r="Y74" s="59" t="str">
        <f t="shared" si="12"/>
        <v/>
      </c>
      <c r="Z74" s="59" t="str">
        <f t="shared" si="12"/>
        <v/>
      </c>
      <c r="AA74" s="59" t="str">
        <f t="shared" si="12"/>
        <v/>
      </c>
      <c r="AB74" s="59" t="str">
        <f t="shared" si="12"/>
        <v/>
      </c>
      <c r="AC74" s="59" t="str">
        <f t="shared" si="12"/>
        <v/>
      </c>
      <c r="AD74" s="59" t="str">
        <f t="shared" si="12"/>
        <v/>
      </c>
      <c r="AE74" s="59" t="str">
        <f t="shared" si="12"/>
        <v/>
      </c>
      <c r="AF74" s="59" t="str">
        <f t="shared" si="12"/>
        <v/>
      </c>
      <c r="AG74" s="59" t="str">
        <f t="shared" si="12"/>
        <v/>
      </c>
      <c r="AH74" s="59" t="str">
        <f t="shared" si="12"/>
        <v/>
      </c>
      <c r="AI74" s="59" t="str">
        <f t="shared" si="12"/>
        <v/>
      </c>
      <c r="AJ74" s="59" t="str">
        <f t="shared" si="12"/>
        <v/>
      </c>
      <c r="AK74" s="59" t="str">
        <f t="shared" si="12"/>
        <v/>
      </c>
      <c r="AL74" s="59" t="str">
        <f t="shared" si="12"/>
        <v/>
      </c>
      <c r="AM74" s="59" t="str">
        <f t="shared" si="12"/>
        <v/>
      </c>
      <c r="AN74" s="59" t="str">
        <f t="shared" si="12"/>
        <v/>
      </c>
      <c r="AO74" s="59" t="str">
        <f t="shared" si="12"/>
        <v/>
      </c>
      <c r="AP74" s="59" t="str">
        <f t="shared" si="12"/>
        <v/>
      </c>
      <c r="AQ74" s="59" t="str">
        <f t="shared" si="12"/>
        <v/>
      </c>
    </row>
    <row r="75" spans="1:43" x14ac:dyDescent="0.25">
      <c r="A75" s="39" t="s">
        <v>173</v>
      </c>
      <c r="B75" s="52"/>
      <c r="C75" s="55"/>
      <c r="D75" s="2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</row>
    <row r="76" spans="1:43" x14ac:dyDescent="0.25">
      <c r="A76" s="40" t="s">
        <v>180</v>
      </c>
      <c r="C76" s="38"/>
      <c r="D76" s="2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</row>
    <row r="77" spans="1:43" x14ac:dyDescent="0.25">
      <c r="A77" s="40" t="s">
        <v>194</v>
      </c>
      <c r="C77" s="38"/>
      <c r="D77" s="22"/>
      <c r="E77" s="59" t="str">
        <f t="shared" ref="E77:AQ77" si="13">IFERROR(E75/E76,"")</f>
        <v/>
      </c>
      <c r="F77" s="59" t="str">
        <f t="shared" si="13"/>
        <v/>
      </c>
      <c r="G77" s="59" t="str">
        <f t="shared" si="13"/>
        <v/>
      </c>
      <c r="H77" s="59" t="str">
        <f t="shared" si="13"/>
        <v/>
      </c>
      <c r="I77" s="59" t="str">
        <f t="shared" si="13"/>
        <v/>
      </c>
      <c r="J77" s="59" t="str">
        <f t="shared" si="13"/>
        <v/>
      </c>
      <c r="K77" s="59" t="str">
        <f t="shared" si="13"/>
        <v/>
      </c>
      <c r="L77" s="59" t="str">
        <f t="shared" si="13"/>
        <v/>
      </c>
      <c r="M77" s="59" t="str">
        <f t="shared" si="13"/>
        <v/>
      </c>
      <c r="N77" s="59" t="str">
        <f t="shared" si="13"/>
        <v/>
      </c>
      <c r="O77" s="59" t="str">
        <f t="shared" si="13"/>
        <v/>
      </c>
      <c r="P77" s="59" t="str">
        <f t="shared" si="13"/>
        <v/>
      </c>
      <c r="Q77" s="59" t="str">
        <f t="shared" si="13"/>
        <v/>
      </c>
      <c r="R77" s="59" t="str">
        <f t="shared" si="13"/>
        <v/>
      </c>
      <c r="S77" s="59" t="str">
        <f t="shared" si="13"/>
        <v/>
      </c>
      <c r="T77" s="59" t="str">
        <f t="shared" si="13"/>
        <v/>
      </c>
      <c r="U77" s="59" t="str">
        <f t="shared" si="13"/>
        <v/>
      </c>
      <c r="V77" s="59" t="str">
        <f t="shared" si="13"/>
        <v/>
      </c>
      <c r="W77" s="59" t="str">
        <f t="shared" si="13"/>
        <v/>
      </c>
      <c r="X77" s="59" t="str">
        <f t="shared" si="13"/>
        <v/>
      </c>
      <c r="Y77" s="59" t="str">
        <f t="shared" si="13"/>
        <v/>
      </c>
      <c r="Z77" s="59" t="str">
        <f t="shared" si="13"/>
        <v/>
      </c>
      <c r="AA77" s="59" t="str">
        <f t="shared" si="13"/>
        <v/>
      </c>
      <c r="AB77" s="59" t="str">
        <f t="shared" si="13"/>
        <v/>
      </c>
      <c r="AC77" s="59" t="str">
        <f t="shared" si="13"/>
        <v/>
      </c>
      <c r="AD77" s="59" t="str">
        <f t="shared" si="13"/>
        <v/>
      </c>
      <c r="AE77" s="59" t="str">
        <f t="shared" si="13"/>
        <v/>
      </c>
      <c r="AF77" s="59" t="str">
        <f t="shared" si="13"/>
        <v/>
      </c>
      <c r="AG77" s="59" t="str">
        <f t="shared" si="13"/>
        <v/>
      </c>
      <c r="AH77" s="59" t="str">
        <f t="shared" si="13"/>
        <v/>
      </c>
      <c r="AI77" s="59" t="str">
        <f t="shared" si="13"/>
        <v/>
      </c>
      <c r="AJ77" s="59" t="str">
        <f t="shared" si="13"/>
        <v/>
      </c>
      <c r="AK77" s="59" t="str">
        <f t="shared" si="13"/>
        <v/>
      </c>
      <c r="AL77" s="59" t="str">
        <f t="shared" si="13"/>
        <v/>
      </c>
      <c r="AM77" s="59" t="str">
        <f t="shared" si="13"/>
        <v/>
      </c>
      <c r="AN77" s="59" t="str">
        <f t="shared" si="13"/>
        <v/>
      </c>
      <c r="AO77" s="59" t="str">
        <f t="shared" si="13"/>
        <v/>
      </c>
      <c r="AP77" s="59" t="str">
        <f t="shared" si="13"/>
        <v/>
      </c>
      <c r="AQ77" s="59" t="str">
        <f t="shared" si="13"/>
        <v/>
      </c>
    </row>
    <row r="78" spans="1:43" x14ac:dyDescent="0.25">
      <c r="A78" s="39" t="s">
        <v>174</v>
      </c>
      <c r="B78" s="52"/>
      <c r="C78" s="55"/>
      <c r="D78" s="2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</row>
    <row r="79" spans="1:43" x14ac:dyDescent="0.25">
      <c r="A79" s="40" t="s">
        <v>179</v>
      </c>
      <c r="C79" s="38"/>
      <c r="D79" s="2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</row>
    <row r="80" spans="1:43" x14ac:dyDescent="0.25">
      <c r="A80" s="40" t="s">
        <v>195</v>
      </c>
      <c r="C80" s="38"/>
      <c r="D80" s="22"/>
      <c r="E80" s="59" t="str">
        <f t="shared" ref="E80:AQ80" si="14">IFERROR(E78/E79,"")</f>
        <v/>
      </c>
      <c r="F80" s="59" t="str">
        <f t="shared" si="14"/>
        <v/>
      </c>
      <c r="G80" s="59" t="str">
        <f t="shared" si="14"/>
        <v/>
      </c>
      <c r="H80" s="59" t="str">
        <f t="shared" si="14"/>
        <v/>
      </c>
      <c r="I80" s="59" t="str">
        <f t="shared" si="14"/>
        <v/>
      </c>
      <c r="J80" s="59" t="str">
        <f t="shared" si="14"/>
        <v/>
      </c>
      <c r="K80" s="59" t="str">
        <f t="shared" si="14"/>
        <v/>
      </c>
      <c r="L80" s="59" t="str">
        <f t="shared" si="14"/>
        <v/>
      </c>
      <c r="M80" s="59" t="str">
        <f t="shared" si="14"/>
        <v/>
      </c>
      <c r="N80" s="59" t="str">
        <f t="shared" si="14"/>
        <v/>
      </c>
      <c r="O80" s="59" t="str">
        <f t="shared" si="14"/>
        <v/>
      </c>
      <c r="P80" s="59" t="str">
        <f t="shared" si="14"/>
        <v/>
      </c>
      <c r="Q80" s="59" t="str">
        <f t="shared" si="14"/>
        <v/>
      </c>
      <c r="R80" s="59" t="str">
        <f t="shared" si="14"/>
        <v/>
      </c>
      <c r="S80" s="59" t="str">
        <f t="shared" si="14"/>
        <v/>
      </c>
      <c r="T80" s="59" t="str">
        <f t="shared" si="14"/>
        <v/>
      </c>
      <c r="U80" s="59" t="str">
        <f t="shared" si="14"/>
        <v/>
      </c>
      <c r="V80" s="59" t="str">
        <f t="shared" si="14"/>
        <v/>
      </c>
      <c r="W80" s="59" t="str">
        <f t="shared" si="14"/>
        <v/>
      </c>
      <c r="X80" s="59" t="str">
        <f t="shared" si="14"/>
        <v/>
      </c>
      <c r="Y80" s="59" t="str">
        <f t="shared" si="14"/>
        <v/>
      </c>
      <c r="Z80" s="59" t="str">
        <f t="shared" si="14"/>
        <v/>
      </c>
      <c r="AA80" s="59" t="str">
        <f t="shared" si="14"/>
        <v/>
      </c>
      <c r="AB80" s="59" t="str">
        <f t="shared" si="14"/>
        <v/>
      </c>
      <c r="AC80" s="59" t="str">
        <f t="shared" si="14"/>
        <v/>
      </c>
      <c r="AD80" s="59" t="str">
        <f t="shared" si="14"/>
        <v/>
      </c>
      <c r="AE80" s="59" t="str">
        <f t="shared" si="14"/>
        <v/>
      </c>
      <c r="AF80" s="59" t="str">
        <f t="shared" si="14"/>
        <v/>
      </c>
      <c r="AG80" s="59" t="str">
        <f t="shared" si="14"/>
        <v/>
      </c>
      <c r="AH80" s="59" t="str">
        <f t="shared" si="14"/>
        <v/>
      </c>
      <c r="AI80" s="59" t="str">
        <f t="shared" si="14"/>
        <v/>
      </c>
      <c r="AJ80" s="59" t="str">
        <f t="shared" si="14"/>
        <v/>
      </c>
      <c r="AK80" s="59" t="str">
        <f t="shared" si="14"/>
        <v/>
      </c>
      <c r="AL80" s="59" t="str">
        <f t="shared" si="14"/>
        <v/>
      </c>
      <c r="AM80" s="59" t="str">
        <f t="shared" si="14"/>
        <v/>
      </c>
      <c r="AN80" s="59" t="str">
        <f t="shared" si="14"/>
        <v/>
      </c>
      <c r="AO80" s="59" t="str">
        <f t="shared" si="14"/>
        <v/>
      </c>
      <c r="AP80" s="59" t="str">
        <f t="shared" si="14"/>
        <v/>
      </c>
      <c r="AQ80" s="59" t="str">
        <f t="shared" si="14"/>
        <v/>
      </c>
    </row>
    <row r="81" spans="1:43" x14ac:dyDescent="0.25">
      <c r="A81" s="39" t="s">
        <v>175</v>
      </c>
      <c r="B81" s="52"/>
      <c r="C81" s="55"/>
      <c r="D81" s="2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</row>
    <row r="82" spans="1:43" x14ac:dyDescent="0.25">
      <c r="A82" s="40" t="s">
        <v>178</v>
      </c>
      <c r="C82" s="38"/>
      <c r="D82" s="2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</row>
    <row r="83" spans="1:43" x14ac:dyDescent="0.25">
      <c r="A83" s="40" t="s">
        <v>196</v>
      </c>
      <c r="C83" s="38"/>
      <c r="D83" s="22"/>
      <c r="E83" s="59" t="str">
        <f t="shared" ref="E83:AQ83" si="15">IFERROR(E81/E82,"")</f>
        <v/>
      </c>
      <c r="F83" s="59" t="str">
        <f t="shared" si="15"/>
        <v/>
      </c>
      <c r="G83" s="59" t="str">
        <f t="shared" si="15"/>
        <v/>
      </c>
      <c r="H83" s="59" t="str">
        <f t="shared" si="15"/>
        <v/>
      </c>
      <c r="I83" s="59" t="str">
        <f t="shared" si="15"/>
        <v/>
      </c>
      <c r="J83" s="59" t="str">
        <f t="shared" si="15"/>
        <v/>
      </c>
      <c r="K83" s="59" t="str">
        <f t="shared" si="15"/>
        <v/>
      </c>
      <c r="L83" s="59" t="str">
        <f t="shared" si="15"/>
        <v/>
      </c>
      <c r="M83" s="59" t="str">
        <f t="shared" si="15"/>
        <v/>
      </c>
      <c r="N83" s="59" t="str">
        <f t="shared" si="15"/>
        <v/>
      </c>
      <c r="O83" s="59" t="str">
        <f t="shared" si="15"/>
        <v/>
      </c>
      <c r="P83" s="59" t="str">
        <f t="shared" si="15"/>
        <v/>
      </c>
      <c r="Q83" s="59" t="str">
        <f t="shared" si="15"/>
        <v/>
      </c>
      <c r="R83" s="59" t="str">
        <f t="shared" si="15"/>
        <v/>
      </c>
      <c r="S83" s="59" t="str">
        <f t="shared" si="15"/>
        <v/>
      </c>
      <c r="T83" s="59" t="str">
        <f t="shared" si="15"/>
        <v/>
      </c>
      <c r="U83" s="59" t="str">
        <f t="shared" si="15"/>
        <v/>
      </c>
      <c r="V83" s="59" t="str">
        <f t="shared" si="15"/>
        <v/>
      </c>
      <c r="W83" s="59" t="str">
        <f t="shared" si="15"/>
        <v/>
      </c>
      <c r="X83" s="59" t="str">
        <f t="shared" si="15"/>
        <v/>
      </c>
      <c r="Y83" s="59" t="str">
        <f t="shared" si="15"/>
        <v/>
      </c>
      <c r="Z83" s="59" t="str">
        <f t="shared" si="15"/>
        <v/>
      </c>
      <c r="AA83" s="59" t="str">
        <f t="shared" si="15"/>
        <v/>
      </c>
      <c r="AB83" s="59" t="str">
        <f t="shared" si="15"/>
        <v/>
      </c>
      <c r="AC83" s="59" t="str">
        <f t="shared" si="15"/>
        <v/>
      </c>
      <c r="AD83" s="59" t="str">
        <f t="shared" si="15"/>
        <v/>
      </c>
      <c r="AE83" s="59" t="str">
        <f t="shared" si="15"/>
        <v/>
      </c>
      <c r="AF83" s="59" t="str">
        <f t="shared" si="15"/>
        <v/>
      </c>
      <c r="AG83" s="59" t="str">
        <f t="shared" si="15"/>
        <v/>
      </c>
      <c r="AH83" s="59" t="str">
        <f t="shared" si="15"/>
        <v/>
      </c>
      <c r="AI83" s="59" t="str">
        <f t="shared" si="15"/>
        <v/>
      </c>
      <c r="AJ83" s="59" t="str">
        <f t="shared" si="15"/>
        <v/>
      </c>
      <c r="AK83" s="59" t="str">
        <f t="shared" si="15"/>
        <v/>
      </c>
      <c r="AL83" s="59" t="str">
        <f t="shared" si="15"/>
        <v/>
      </c>
      <c r="AM83" s="59" t="str">
        <f t="shared" si="15"/>
        <v/>
      </c>
      <c r="AN83" s="59" t="str">
        <f t="shared" si="15"/>
        <v/>
      </c>
      <c r="AO83" s="59" t="str">
        <f t="shared" si="15"/>
        <v/>
      </c>
      <c r="AP83" s="59" t="str">
        <f t="shared" si="15"/>
        <v/>
      </c>
      <c r="AQ83" s="59" t="str">
        <f t="shared" si="15"/>
        <v/>
      </c>
    </row>
    <row r="84" spans="1:43" x14ac:dyDescent="0.25">
      <c r="A84" s="39" t="s">
        <v>176</v>
      </c>
      <c r="B84" s="52"/>
      <c r="C84" s="55"/>
      <c r="D84" s="2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</row>
    <row r="85" spans="1:43" x14ac:dyDescent="0.25">
      <c r="A85" s="40" t="s">
        <v>177</v>
      </c>
      <c r="D85" s="2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</row>
    <row r="86" spans="1:43" x14ac:dyDescent="0.25">
      <c r="A86" s="40" t="s">
        <v>197</v>
      </c>
      <c r="C86" s="3"/>
      <c r="D86" s="22"/>
      <c r="E86" s="59" t="str">
        <f t="shared" ref="E86:AQ86" si="16">IFERROR(E84/E85,"")</f>
        <v/>
      </c>
      <c r="F86" s="59" t="str">
        <f t="shared" si="16"/>
        <v/>
      </c>
      <c r="G86" s="59" t="str">
        <f t="shared" si="16"/>
        <v/>
      </c>
      <c r="H86" s="59" t="str">
        <f t="shared" si="16"/>
        <v/>
      </c>
      <c r="I86" s="59" t="str">
        <f t="shared" si="16"/>
        <v/>
      </c>
      <c r="J86" s="59" t="str">
        <f t="shared" si="16"/>
        <v/>
      </c>
      <c r="K86" s="59" t="str">
        <f t="shared" si="16"/>
        <v/>
      </c>
      <c r="L86" s="59" t="str">
        <f t="shared" si="16"/>
        <v/>
      </c>
      <c r="M86" s="59" t="str">
        <f t="shared" si="16"/>
        <v/>
      </c>
      <c r="N86" s="59" t="str">
        <f t="shared" si="16"/>
        <v/>
      </c>
      <c r="O86" s="59" t="str">
        <f t="shared" si="16"/>
        <v/>
      </c>
      <c r="P86" s="59" t="str">
        <f t="shared" si="16"/>
        <v/>
      </c>
      <c r="Q86" s="59" t="str">
        <f t="shared" si="16"/>
        <v/>
      </c>
      <c r="R86" s="59" t="str">
        <f t="shared" si="16"/>
        <v/>
      </c>
      <c r="S86" s="59" t="str">
        <f t="shared" si="16"/>
        <v/>
      </c>
      <c r="T86" s="59" t="str">
        <f t="shared" si="16"/>
        <v/>
      </c>
      <c r="U86" s="59" t="str">
        <f t="shared" si="16"/>
        <v/>
      </c>
      <c r="V86" s="59" t="str">
        <f t="shared" si="16"/>
        <v/>
      </c>
      <c r="W86" s="59" t="str">
        <f t="shared" si="16"/>
        <v/>
      </c>
      <c r="X86" s="59" t="str">
        <f t="shared" si="16"/>
        <v/>
      </c>
      <c r="Y86" s="59" t="str">
        <f t="shared" si="16"/>
        <v/>
      </c>
      <c r="Z86" s="59" t="str">
        <f t="shared" si="16"/>
        <v/>
      </c>
      <c r="AA86" s="59" t="str">
        <f t="shared" si="16"/>
        <v/>
      </c>
      <c r="AB86" s="59" t="str">
        <f t="shared" si="16"/>
        <v/>
      </c>
      <c r="AC86" s="59" t="str">
        <f t="shared" si="16"/>
        <v/>
      </c>
      <c r="AD86" s="59" t="str">
        <f t="shared" si="16"/>
        <v/>
      </c>
      <c r="AE86" s="59" t="str">
        <f t="shared" si="16"/>
        <v/>
      </c>
      <c r="AF86" s="59" t="str">
        <f t="shared" si="16"/>
        <v/>
      </c>
      <c r="AG86" s="59" t="str">
        <f t="shared" si="16"/>
        <v/>
      </c>
      <c r="AH86" s="59" t="str">
        <f t="shared" si="16"/>
        <v/>
      </c>
      <c r="AI86" s="59" t="str">
        <f t="shared" si="16"/>
        <v/>
      </c>
      <c r="AJ86" s="59" t="str">
        <f t="shared" si="16"/>
        <v/>
      </c>
      <c r="AK86" s="59" t="str">
        <f t="shared" si="16"/>
        <v/>
      </c>
      <c r="AL86" s="59" t="str">
        <f t="shared" si="16"/>
        <v/>
      </c>
      <c r="AM86" s="59" t="str">
        <f t="shared" si="16"/>
        <v/>
      </c>
      <c r="AN86" s="59" t="str">
        <f t="shared" si="16"/>
        <v/>
      </c>
      <c r="AO86" s="59" t="str">
        <f t="shared" si="16"/>
        <v/>
      </c>
      <c r="AP86" s="59" t="str">
        <f t="shared" si="16"/>
        <v/>
      </c>
      <c r="AQ86" s="59" t="str">
        <f t="shared" si="16"/>
        <v/>
      </c>
    </row>
    <row r="87" spans="1:43" x14ac:dyDescent="0.25">
      <c r="A87" s="39" t="s">
        <v>132</v>
      </c>
      <c r="B87" s="52"/>
      <c r="C87" s="22"/>
      <c r="D87" s="2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</row>
    <row r="88" spans="1:43" x14ac:dyDescent="0.25">
      <c r="A88" s="1" t="s">
        <v>134</v>
      </c>
      <c r="B88" s="41" t="str">
        <f>IF(SUM(E88:AQ88)=SUM(E51:AQ51,E54:AQ54,E57:AQ57,E60:AQ60,E63:AQ63,E66:AQ66,E69:AQ69,E72:AQ72,E75:AQ75,E78:AQ78,E81:AQ81,E84:AQ84,E87:AQ87),"součet v pořádku","součet paliva nesedí")</f>
        <v>součet v pořádku</v>
      </c>
      <c r="C88" s="42"/>
      <c r="D88" s="22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</row>
    <row r="89" spans="1:43" x14ac:dyDescent="0.25">
      <c r="A89" s="1"/>
      <c r="D89" s="22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</row>
    <row r="90" spans="1:43" x14ac:dyDescent="0.25">
      <c r="A90" s="23" t="s">
        <v>44</v>
      </c>
      <c r="D90" s="2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</row>
    <row r="91" spans="1:43" s="1" customFormat="1" x14ac:dyDescent="0.25">
      <c r="A91" s="1" t="s">
        <v>133</v>
      </c>
      <c r="C91" s="20"/>
      <c r="D91" s="22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</row>
    <row r="92" spans="1:43" s="1" customFormat="1" x14ac:dyDescent="0.25"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:43" s="1" customFormat="1" x14ac:dyDescent="0.25">
      <c r="A93" s="1" t="s">
        <v>45</v>
      </c>
      <c r="B93" s="21" t="s">
        <v>46</v>
      </c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:43" s="45" customFormat="1" x14ac:dyDescent="0.25">
      <c r="A94" s="43" t="s">
        <v>135</v>
      </c>
      <c r="B94" s="52"/>
      <c r="C94" s="44"/>
      <c r="D94" s="44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</row>
    <row r="95" spans="1:43" s="45" customFormat="1" x14ac:dyDescent="0.25">
      <c r="A95" s="43" t="s">
        <v>136</v>
      </c>
      <c r="B95" s="52"/>
      <c r="C95" s="44"/>
      <c r="D95" s="44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</row>
    <row r="96" spans="1:43" s="45" customFormat="1" x14ac:dyDescent="0.25">
      <c r="A96" s="43" t="s">
        <v>137</v>
      </c>
      <c r="B96" s="52"/>
      <c r="C96" s="44"/>
      <c r="D96" s="44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</row>
    <row r="97" spans="1:43" s="45" customFormat="1" x14ac:dyDescent="0.25">
      <c r="A97" s="43" t="s">
        <v>138</v>
      </c>
      <c r="B97" s="52"/>
      <c r="C97" s="44"/>
      <c r="D97" s="44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</row>
    <row r="98" spans="1:43" s="45" customFormat="1" x14ac:dyDescent="0.25">
      <c r="A98" s="43" t="s">
        <v>139</v>
      </c>
      <c r="B98" s="52"/>
      <c r="C98" s="44"/>
      <c r="D98" s="44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</row>
    <row r="99" spans="1:43" s="45" customFormat="1" x14ac:dyDescent="0.25">
      <c r="A99" s="43" t="s">
        <v>140</v>
      </c>
      <c r="B99" s="52"/>
      <c r="C99" s="44"/>
      <c r="D99" s="44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</row>
    <row r="100" spans="1:43" s="45" customFormat="1" x14ac:dyDescent="0.25">
      <c r="A100" s="43" t="s">
        <v>183</v>
      </c>
      <c r="B100" s="52"/>
      <c r="C100" s="44"/>
      <c r="D100" s="44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</row>
    <row r="101" spans="1:43" s="45" customFormat="1" x14ac:dyDescent="0.25">
      <c r="A101" s="43" t="s">
        <v>184</v>
      </c>
      <c r="B101" s="52"/>
      <c r="C101" s="44"/>
      <c r="D101" s="44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</row>
    <row r="102" spans="1:43" s="45" customFormat="1" x14ac:dyDescent="0.25">
      <c r="A102" s="43" t="s">
        <v>185</v>
      </c>
      <c r="B102" s="52"/>
      <c r="C102" s="44"/>
      <c r="D102" s="44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</row>
    <row r="103" spans="1:43" s="45" customFormat="1" x14ac:dyDescent="0.25">
      <c r="A103" s="43" t="s">
        <v>186</v>
      </c>
      <c r="B103" s="52"/>
      <c r="C103" s="44"/>
      <c r="D103" s="44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</row>
    <row r="104" spans="1:43" s="45" customFormat="1" x14ac:dyDescent="0.25">
      <c r="A104" s="43" t="s">
        <v>198</v>
      </c>
      <c r="B104" s="52"/>
      <c r="C104" s="44"/>
      <c r="D104" s="44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</row>
    <row r="105" spans="1:43" s="45" customFormat="1" x14ac:dyDescent="0.25">
      <c r="A105" s="43" t="s">
        <v>199</v>
      </c>
      <c r="B105" s="52"/>
      <c r="C105" s="44"/>
      <c r="D105" s="44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</row>
    <row r="106" spans="1:43" s="1" customFormat="1" x14ac:dyDescent="0.25">
      <c r="A106" s="1" t="s">
        <v>141</v>
      </c>
      <c r="B106" s="41" t="str">
        <f>IF(SUM(E106:AQ106)=SUM(E94:AQ105),"součet v pořádku","součet ostatní náklady nesedí")</f>
        <v>součet v pořádku</v>
      </c>
      <c r="C106" s="42"/>
      <c r="D106" s="22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</row>
    <row r="107" spans="1:43" x14ac:dyDescent="0.25">
      <c r="D107" s="22"/>
      <c r="I107" s="46" t="s">
        <v>47</v>
      </c>
      <c r="J107" s="47">
        <v>1663003</v>
      </c>
      <c r="K107" s="26" t="s">
        <v>48</v>
      </c>
    </row>
    <row r="108" spans="1:43" x14ac:dyDescent="0.25">
      <c r="A108" s="1" t="s">
        <v>49</v>
      </c>
    </row>
    <row r="109" spans="1:43" s="1" customFormat="1" x14ac:dyDescent="0.25">
      <c r="A109" s="1" t="s">
        <v>50</v>
      </c>
      <c r="C109" s="20"/>
      <c r="D109" s="20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</row>
    <row r="110" spans="1:43" s="1" customFormat="1" x14ac:dyDescent="0.25"/>
    <row r="111" spans="1:43" s="1" customFormat="1" x14ac:dyDescent="0.25">
      <c r="A111" s="1" t="s">
        <v>51</v>
      </c>
      <c r="C111" s="20"/>
      <c r="D111" s="20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</row>
    <row r="112" spans="1:43" x14ac:dyDescent="0.25">
      <c r="E112" s="48"/>
    </row>
    <row r="113" spans="1:43" x14ac:dyDescent="0.25">
      <c r="A113" s="1" t="s">
        <v>52</v>
      </c>
      <c r="B113" s="21" t="s">
        <v>53</v>
      </c>
    </row>
    <row r="114" spans="1:43" s="45" customFormat="1" x14ac:dyDescent="0.25">
      <c r="A114" s="43" t="s">
        <v>142</v>
      </c>
      <c r="B114" s="52"/>
      <c r="C114" s="44"/>
      <c r="D114" s="4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</row>
    <row r="115" spans="1:43" s="45" customFormat="1" x14ac:dyDescent="0.25">
      <c r="A115" s="43" t="s">
        <v>143</v>
      </c>
      <c r="B115" s="52"/>
      <c r="C115" s="44"/>
      <c r="D115" s="4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</row>
    <row r="116" spans="1:43" s="45" customFormat="1" x14ac:dyDescent="0.25">
      <c r="A116" s="43" t="s">
        <v>144</v>
      </c>
      <c r="B116" s="52"/>
      <c r="C116" s="44"/>
      <c r="D116" s="4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</row>
    <row r="117" spans="1:43" s="45" customFormat="1" x14ac:dyDescent="0.25">
      <c r="A117" s="43" t="s">
        <v>145</v>
      </c>
      <c r="B117" s="52"/>
      <c r="C117" s="44"/>
      <c r="D117" s="4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</row>
    <row r="118" spans="1:43" s="45" customFormat="1" x14ac:dyDescent="0.25">
      <c r="A118" s="43" t="s">
        <v>146</v>
      </c>
      <c r="B118" s="52"/>
      <c r="C118" s="44"/>
      <c r="D118" s="4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</row>
    <row r="119" spans="1:43" s="45" customFormat="1" x14ac:dyDescent="0.25">
      <c r="A119" s="43" t="s">
        <v>147</v>
      </c>
      <c r="B119" s="52"/>
      <c r="C119" s="44"/>
      <c r="D119" s="4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</row>
    <row r="120" spans="1:43" s="45" customFormat="1" x14ac:dyDescent="0.25">
      <c r="A120" s="43" t="s">
        <v>187</v>
      </c>
      <c r="B120" s="52"/>
      <c r="C120" s="44"/>
      <c r="D120" s="4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</row>
    <row r="121" spans="1:43" s="45" customFormat="1" x14ac:dyDescent="0.25">
      <c r="A121" s="43" t="s">
        <v>188</v>
      </c>
      <c r="B121" s="52"/>
      <c r="C121" s="44"/>
      <c r="D121" s="4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</row>
    <row r="122" spans="1:43" s="45" customFormat="1" x14ac:dyDescent="0.25">
      <c r="A122" s="43" t="s">
        <v>189</v>
      </c>
      <c r="B122" s="52"/>
      <c r="C122" s="44"/>
      <c r="D122" s="4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</row>
    <row r="123" spans="1:43" s="45" customFormat="1" x14ac:dyDescent="0.25">
      <c r="A123" s="43" t="s">
        <v>190</v>
      </c>
      <c r="B123" s="52"/>
      <c r="C123" s="44"/>
      <c r="D123" s="4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</row>
    <row r="124" spans="1:43" s="45" customFormat="1" x14ac:dyDescent="0.25">
      <c r="A124" s="43" t="s">
        <v>200</v>
      </c>
      <c r="B124" s="52"/>
      <c r="C124" s="44"/>
      <c r="D124" s="4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</row>
    <row r="125" spans="1:43" s="45" customFormat="1" x14ac:dyDescent="0.25">
      <c r="A125" s="43" t="s">
        <v>201</v>
      </c>
      <c r="B125" s="52"/>
      <c r="C125" s="44"/>
      <c r="D125" s="4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</row>
    <row r="126" spans="1:43" s="1" customFormat="1" x14ac:dyDescent="0.25">
      <c r="A126" s="1" t="s">
        <v>148</v>
      </c>
      <c r="B126" s="49" t="str">
        <f>IF(SUM(E126:AQ126)=SUM(E114:AQ125),"součet v pořádku","součet ostatní tržby nesedí")</f>
        <v>součet v pořádku</v>
      </c>
      <c r="C126" s="20"/>
      <c r="D126" s="20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</row>
    <row r="127" spans="1:43" x14ac:dyDescent="0.25"/>
    <row r="129" spans="1:1" x14ac:dyDescent="0.25"/>
    <row r="130" spans="1:1" x14ac:dyDescent="0.25"/>
    <row r="131" spans="1:1" x14ac:dyDescent="0.25"/>
    <row r="132" spans="1:1" x14ac:dyDescent="0.25"/>
    <row r="136" spans="1:1" hidden="1" x14ac:dyDescent="0.25">
      <c r="A136" s="50"/>
    </row>
    <row r="137" spans="1:1" hidden="1" x14ac:dyDescent="0.25">
      <c r="A137" s="50"/>
    </row>
    <row r="138" spans="1:1" hidden="1" x14ac:dyDescent="0.25">
      <c r="A138" s="50"/>
    </row>
    <row r="139" spans="1:1" x14ac:dyDescent="0.25"/>
    <row r="140" spans="1:1" x14ac:dyDescent="0.25"/>
  </sheetData>
  <sheetProtection insertRows="0"/>
  <mergeCells count="6">
    <mergeCell ref="A1:A3"/>
    <mergeCell ref="B6:H6"/>
    <mergeCell ref="D1:I1"/>
    <mergeCell ref="D2:I2"/>
    <mergeCell ref="D3:I3"/>
    <mergeCell ref="D4:I4"/>
  </mergeCells>
  <conditionalFormatting sqref="E57:AQ58 E54:AQ55 E60:AQ61 E81:AQ82 E84:AQ85 E74:AQ74 E15:AQ15 E88:AQ88 E90:AQ91 E109:AQ109 E51:AQ52">
    <cfRule type="expression" dxfId="52" priority="51">
      <formula>E$14=0</formula>
    </cfRule>
  </conditionalFormatting>
  <conditionalFormatting sqref="E34:AQ34 E36">
    <cfRule type="expression" dxfId="51" priority="52">
      <formula>$B$33=0</formula>
    </cfRule>
  </conditionalFormatting>
  <conditionalFormatting sqref="E46:AQ47">
    <cfRule type="expression" dxfId="50" priority="50">
      <formula>E$13=1</formula>
    </cfRule>
  </conditionalFormatting>
  <conditionalFormatting sqref="E106:AQ106">
    <cfRule type="expression" dxfId="49" priority="49">
      <formula>E$14=0</formula>
    </cfRule>
  </conditionalFormatting>
  <conditionalFormatting sqref="E111:AQ111">
    <cfRule type="expression" dxfId="48" priority="48">
      <formula>E$14=0</formula>
    </cfRule>
  </conditionalFormatting>
  <conditionalFormatting sqref="E123:AQ123 E114:AQ118 E126:AQ126">
    <cfRule type="expression" dxfId="47" priority="47">
      <formula>E$14=0</formula>
    </cfRule>
  </conditionalFormatting>
  <conditionalFormatting sqref="E87:AQ87">
    <cfRule type="expression" dxfId="46" priority="46">
      <formula>E$14=0</formula>
    </cfRule>
  </conditionalFormatting>
  <conditionalFormatting sqref="E53:AQ53">
    <cfRule type="expression" dxfId="45" priority="45">
      <formula>E$14=0</formula>
    </cfRule>
  </conditionalFormatting>
  <conditionalFormatting sqref="E56:AQ56">
    <cfRule type="expression" dxfId="44" priority="44">
      <formula>E$14=0</formula>
    </cfRule>
  </conditionalFormatting>
  <conditionalFormatting sqref="E59:AQ59">
    <cfRule type="expression" dxfId="43" priority="43">
      <formula>E$14=0</formula>
    </cfRule>
  </conditionalFormatting>
  <conditionalFormatting sqref="E62:AQ62">
    <cfRule type="expression" dxfId="42" priority="42">
      <formula>E$14=0</formula>
    </cfRule>
  </conditionalFormatting>
  <conditionalFormatting sqref="E83:AQ83">
    <cfRule type="expression" dxfId="41" priority="41">
      <formula>E$14=0</formula>
    </cfRule>
  </conditionalFormatting>
  <conditionalFormatting sqref="E86:AQ86">
    <cfRule type="expression" dxfId="40" priority="40">
      <formula>E$14=0</formula>
    </cfRule>
  </conditionalFormatting>
  <conditionalFormatting sqref="E94:AQ98 E103:AQ103">
    <cfRule type="expression" dxfId="39" priority="39">
      <formula>E$14=0</formula>
    </cfRule>
  </conditionalFormatting>
  <conditionalFormatting sqref="E63:AQ64">
    <cfRule type="expression" dxfId="38" priority="38">
      <formula>E$14=0</formula>
    </cfRule>
  </conditionalFormatting>
  <conditionalFormatting sqref="E65:AQ65">
    <cfRule type="expression" dxfId="37" priority="37">
      <formula>E$14=0</formula>
    </cfRule>
  </conditionalFormatting>
  <conditionalFormatting sqref="E66:AQ67">
    <cfRule type="expression" dxfId="36" priority="36">
      <formula>E$14=0</formula>
    </cfRule>
  </conditionalFormatting>
  <conditionalFormatting sqref="E68:AQ68">
    <cfRule type="expression" dxfId="35" priority="35">
      <formula>E$14=0</formula>
    </cfRule>
  </conditionalFormatting>
  <conditionalFormatting sqref="E69:AQ70">
    <cfRule type="expression" dxfId="34" priority="34">
      <formula>E$14=0</formula>
    </cfRule>
  </conditionalFormatting>
  <conditionalFormatting sqref="E71:AQ71">
    <cfRule type="expression" dxfId="33" priority="33">
      <formula>E$14=0</formula>
    </cfRule>
  </conditionalFormatting>
  <conditionalFormatting sqref="E72:AQ73">
    <cfRule type="expression" dxfId="32" priority="32">
      <formula>E$14=0</formula>
    </cfRule>
  </conditionalFormatting>
  <conditionalFormatting sqref="E77:AQ77">
    <cfRule type="expression" dxfId="31" priority="30">
      <formula>E$14=0</formula>
    </cfRule>
  </conditionalFormatting>
  <conditionalFormatting sqref="E75:AQ76">
    <cfRule type="expression" dxfId="30" priority="29">
      <formula>E$14=0</formula>
    </cfRule>
  </conditionalFormatting>
  <conditionalFormatting sqref="E80:AQ80">
    <cfRule type="expression" dxfId="29" priority="28">
      <formula>E$14=0</formula>
    </cfRule>
  </conditionalFormatting>
  <conditionalFormatting sqref="E78:AQ79">
    <cfRule type="expression" dxfId="28" priority="27">
      <formula>E$14=0</formula>
    </cfRule>
  </conditionalFormatting>
  <conditionalFormatting sqref="E99:AQ99">
    <cfRule type="expression" dxfId="27" priority="26">
      <formula>E$14=0</formula>
    </cfRule>
  </conditionalFormatting>
  <conditionalFormatting sqref="E100:AQ100">
    <cfRule type="expression" dxfId="26" priority="25">
      <formula>E$14=0</formula>
    </cfRule>
  </conditionalFormatting>
  <conditionalFormatting sqref="E101:AQ101">
    <cfRule type="expression" dxfId="25" priority="24">
      <formula>E$14=0</formula>
    </cfRule>
  </conditionalFormatting>
  <conditionalFormatting sqref="E102:AQ102">
    <cfRule type="expression" dxfId="24" priority="23">
      <formula>E$14=0</formula>
    </cfRule>
  </conditionalFormatting>
  <conditionalFormatting sqref="E119:AQ119">
    <cfRule type="expression" dxfId="23" priority="22">
      <formula>E$14=0</formula>
    </cfRule>
  </conditionalFormatting>
  <conditionalFormatting sqref="E120:AQ120">
    <cfRule type="expression" dxfId="22" priority="21">
      <formula>E$14=0</formula>
    </cfRule>
  </conditionalFormatting>
  <conditionalFormatting sqref="E121:AQ121">
    <cfRule type="expression" dxfId="21" priority="20">
      <formula>E$14=0</formula>
    </cfRule>
  </conditionalFormatting>
  <conditionalFormatting sqref="E122:AQ122">
    <cfRule type="expression" dxfId="20" priority="19">
      <formula>E$14=0</formula>
    </cfRule>
  </conditionalFormatting>
  <conditionalFormatting sqref="F36">
    <cfRule type="expression" dxfId="19" priority="18">
      <formula>$B$33=0</formula>
    </cfRule>
  </conditionalFormatting>
  <conditionalFormatting sqref="G36">
    <cfRule type="expression" dxfId="18" priority="17">
      <formula>$B$33=0</formula>
    </cfRule>
  </conditionalFormatting>
  <conditionalFormatting sqref="H36">
    <cfRule type="expression" dxfId="17" priority="16">
      <formula>$B$33=0</formula>
    </cfRule>
  </conditionalFormatting>
  <conditionalFormatting sqref="I36:AQ36">
    <cfRule type="expression" dxfId="16" priority="15">
      <formula>$B$33=0</formula>
    </cfRule>
  </conditionalFormatting>
  <conditionalFormatting sqref="E35">
    <cfRule type="expression" dxfId="15" priority="14">
      <formula>$B$33=0</formula>
    </cfRule>
  </conditionalFormatting>
  <conditionalFormatting sqref="F35">
    <cfRule type="expression" dxfId="14" priority="13">
      <formula>$B$33=0</formula>
    </cfRule>
  </conditionalFormatting>
  <conditionalFormatting sqref="G35">
    <cfRule type="expression" dxfId="13" priority="12">
      <formula>$B$33=0</formula>
    </cfRule>
  </conditionalFormatting>
  <conditionalFormatting sqref="H35">
    <cfRule type="expression" dxfId="12" priority="11">
      <formula>$B$33=0</formula>
    </cfRule>
  </conditionalFormatting>
  <conditionalFormatting sqref="I35">
    <cfRule type="expression" dxfId="11" priority="10">
      <formula>$B$33=0</formula>
    </cfRule>
  </conditionalFormatting>
  <conditionalFormatting sqref="J35">
    <cfRule type="expression" dxfId="10" priority="9">
      <formula>$B$33=0</formula>
    </cfRule>
  </conditionalFormatting>
  <conditionalFormatting sqref="K35">
    <cfRule type="expression" dxfId="9" priority="8">
      <formula>$B$33=0</formula>
    </cfRule>
  </conditionalFormatting>
  <conditionalFormatting sqref="L35">
    <cfRule type="expression" dxfId="8" priority="7">
      <formula>$B$33=0</formula>
    </cfRule>
  </conditionalFormatting>
  <conditionalFormatting sqref="M35">
    <cfRule type="expression" dxfId="7" priority="6">
      <formula>$B$33=0</formula>
    </cfRule>
  </conditionalFormatting>
  <conditionalFormatting sqref="N35:AQ35">
    <cfRule type="expression" dxfId="6" priority="5">
      <formula>$B$33=0</formula>
    </cfRule>
  </conditionalFormatting>
  <conditionalFormatting sqref="E104:AQ104">
    <cfRule type="expression" dxfId="5" priority="4">
      <formula>E$14=0</formula>
    </cfRule>
  </conditionalFormatting>
  <conditionalFormatting sqref="E105:AQ105">
    <cfRule type="expression" dxfId="4" priority="3">
      <formula>E$14=0</formula>
    </cfRule>
  </conditionalFormatting>
  <conditionalFormatting sqref="E124:AQ124">
    <cfRule type="expression" dxfId="3" priority="2">
      <formula>E$14=0</formula>
    </cfRule>
  </conditionalFormatting>
  <conditionalFormatting sqref="E125:AQ125">
    <cfRule type="expression" dxfId="2" priority="1">
      <formula>E$14=0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28"/>
  <sheetViews>
    <sheetView showGridLines="0" zoomScale="80" zoomScaleNormal="80" workbookViewId="0">
      <pane ySplit="1" topLeftCell="A2" activePane="bottomLeft" state="frozen"/>
      <selection activeCell="K32" sqref="K32"/>
      <selection pane="bottomLeft" activeCell="B1" sqref="B1"/>
    </sheetView>
  </sheetViews>
  <sheetFormatPr defaultColWidth="0" defaultRowHeight="15" x14ac:dyDescent="0.25"/>
  <cols>
    <col min="1" max="1" width="3" style="143" customWidth="1"/>
    <col min="2" max="2" width="57.140625" style="143" customWidth="1"/>
    <col min="3" max="3" width="10.7109375" style="143" bestFit="1" customWidth="1"/>
    <col min="4" max="4" width="18.5703125" style="143" customWidth="1"/>
    <col min="5" max="5" width="3.28515625" style="143" customWidth="1"/>
    <col min="6" max="25" width="10.42578125" style="143" customWidth="1"/>
    <col min="26" max="44" width="9.140625" style="143" customWidth="1"/>
    <col min="45" max="45" width="3.42578125" style="143" customWidth="1"/>
    <col min="46" max="16384" width="9.140625" style="143" hidden="1"/>
  </cols>
  <sheetData>
    <row r="1" spans="1:45" s="3" customFormat="1" x14ac:dyDescent="0.25">
      <c r="B1" s="60" t="s">
        <v>54</v>
      </c>
      <c r="C1" s="61"/>
      <c r="D1" s="61"/>
      <c r="E1" s="62"/>
      <c r="F1" s="63">
        <f>'HEAT_Vstupní údaje'!E12</f>
        <v>0</v>
      </c>
      <c r="G1" s="63">
        <f>'HEAT_Vstupní údaje'!F12</f>
        <v>1</v>
      </c>
      <c r="H1" s="63">
        <f>'HEAT_Vstupní údaje'!G12</f>
        <v>2</v>
      </c>
      <c r="I1" s="63">
        <f>'HEAT_Vstupní údaje'!H12</f>
        <v>3</v>
      </c>
      <c r="J1" s="63">
        <f>'HEAT_Vstupní údaje'!I12</f>
        <v>4</v>
      </c>
      <c r="K1" s="63">
        <f>'HEAT_Vstupní údaje'!J12</f>
        <v>5</v>
      </c>
      <c r="L1" s="63">
        <f>'HEAT_Vstupní údaje'!K12</f>
        <v>6</v>
      </c>
      <c r="M1" s="63">
        <f>'HEAT_Vstupní údaje'!L12</f>
        <v>7</v>
      </c>
      <c r="N1" s="63">
        <f>'HEAT_Vstupní údaje'!M12</f>
        <v>8</v>
      </c>
      <c r="O1" s="63">
        <f>'HEAT_Vstupní údaje'!N12</f>
        <v>9</v>
      </c>
      <c r="P1" s="63">
        <f>'HEAT_Vstupní údaje'!O12</f>
        <v>10</v>
      </c>
      <c r="Q1" s="63">
        <f>'HEAT_Vstupní údaje'!P12</f>
        <v>11</v>
      </c>
      <c r="R1" s="63">
        <f>'HEAT_Vstupní údaje'!Q12</f>
        <v>12</v>
      </c>
      <c r="S1" s="63">
        <f>'HEAT_Vstupní údaje'!R12</f>
        <v>13</v>
      </c>
      <c r="T1" s="63">
        <f>'HEAT_Vstupní údaje'!S12</f>
        <v>14</v>
      </c>
      <c r="U1" s="63">
        <f>'HEAT_Vstupní údaje'!T12</f>
        <v>15</v>
      </c>
      <c r="V1" s="63">
        <f>'HEAT_Vstupní údaje'!U12</f>
        <v>16</v>
      </c>
      <c r="W1" s="63">
        <f>'HEAT_Vstupní údaje'!V12</f>
        <v>17</v>
      </c>
      <c r="X1" s="63">
        <f>'HEAT_Vstupní údaje'!W12</f>
        <v>18</v>
      </c>
      <c r="Y1" s="63">
        <f>'HEAT_Vstupní údaje'!X12</f>
        <v>19</v>
      </c>
      <c r="Z1" s="63">
        <f>'HEAT_Vstupní údaje'!Y12</f>
        <v>20</v>
      </c>
      <c r="AA1" s="63">
        <f>'HEAT_Vstupní údaje'!Z12</f>
        <v>21</v>
      </c>
      <c r="AB1" s="63">
        <f>'HEAT_Vstupní údaje'!AA12</f>
        <v>22</v>
      </c>
      <c r="AC1" s="63">
        <f>'HEAT_Vstupní údaje'!AB12</f>
        <v>23</v>
      </c>
      <c r="AD1" s="63">
        <f>'HEAT_Vstupní údaje'!AC12</f>
        <v>24</v>
      </c>
      <c r="AE1" s="63">
        <f>'HEAT_Vstupní údaje'!AD12</f>
        <v>25</v>
      </c>
      <c r="AF1" s="63">
        <f>'HEAT_Vstupní údaje'!AE12</f>
        <v>26</v>
      </c>
      <c r="AG1" s="63">
        <f>'HEAT_Vstupní údaje'!AF12</f>
        <v>27</v>
      </c>
      <c r="AH1" s="63">
        <f>'HEAT_Vstupní údaje'!AG12</f>
        <v>28</v>
      </c>
      <c r="AI1" s="63">
        <f>'HEAT_Vstupní údaje'!AH12</f>
        <v>29</v>
      </c>
      <c r="AJ1" s="63">
        <f>'HEAT_Vstupní údaje'!AI12</f>
        <v>30</v>
      </c>
      <c r="AK1" s="63">
        <f>'HEAT_Vstupní údaje'!AJ12</f>
        <v>31</v>
      </c>
      <c r="AL1" s="63">
        <f>'HEAT_Vstupní údaje'!AK12</f>
        <v>32</v>
      </c>
      <c r="AM1" s="63">
        <f>'HEAT_Vstupní údaje'!AL12</f>
        <v>33</v>
      </c>
      <c r="AN1" s="63">
        <f>'HEAT_Vstupní údaje'!AM12</f>
        <v>34</v>
      </c>
      <c r="AO1" s="63">
        <f>'HEAT_Vstupní údaje'!AN12</f>
        <v>35</v>
      </c>
      <c r="AP1" s="63">
        <f>'HEAT_Vstupní údaje'!AO12</f>
        <v>36</v>
      </c>
      <c r="AQ1" s="63">
        <f>'HEAT_Vstupní údaje'!AP12</f>
        <v>37</v>
      </c>
      <c r="AR1" s="63">
        <f>'HEAT_Vstupní údaje'!AQ12</f>
        <v>38</v>
      </c>
    </row>
    <row r="2" spans="1:45" s="3" customFormat="1" x14ac:dyDescent="0.25">
      <c r="B2" s="64"/>
      <c r="C2" s="65"/>
      <c r="D2" s="65"/>
      <c r="E2" s="13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45" s="3" customFormat="1" x14ac:dyDescent="0.25">
      <c r="A3" s="65"/>
      <c r="B3" s="67" t="s">
        <v>55</v>
      </c>
      <c r="C3" s="68" t="s">
        <v>56</v>
      </c>
      <c r="D3" s="69"/>
      <c r="E3" s="70"/>
      <c r="F3" s="5"/>
      <c r="G3" s="5">
        <f>'HEAT_Vstupní údaje'!F14</f>
        <v>0</v>
      </c>
      <c r="H3" s="5">
        <f>'HEAT_Vstupní údaje'!G14</f>
        <v>0</v>
      </c>
      <c r="I3" s="5">
        <f>'HEAT_Vstupní údaje'!H14</f>
        <v>0</v>
      </c>
      <c r="J3" s="5">
        <f>'HEAT_Vstupní údaje'!I14</f>
        <v>0</v>
      </c>
      <c r="K3" s="5">
        <f>'HEAT_Vstupní údaje'!J14</f>
        <v>0</v>
      </c>
      <c r="L3" s="5">
        <f>'HEAT_Vstupní údaje'!K14</f>
        <v>0</v>
      </c>
      <c r="M3" s="5">
        <f>'HEAT_Vstupní údaje'!L14</f>
        <v>0</v>
      </c>
      <c r="N3" s="5">
        <f>'HEAT_Vstupní údaje'!M14</f>
        <v>0</v>
      </c>
      <c r="O3" s="5">
        <f>'HEAT_Vstupní údaje'!N14</f>
        <v>0</v>
      </c>
      <c r="P3" s="5">
        <f>'HEAT_Vstupní údaje'!O14</f>
        <v>0</v>
      </c>
      <c r="Q3" s="5">
        <f>'HEAT_Vstupní údaje'!P14</f>
        <v>0</v>
      </c>
      <c r="R3" s="5">
        <f>'HEAT_Vstupní údaje'!Q14</f>
        <v>0</v>
      </c>
      <c r="S3" s="5">
        <f>'HEAT_Vstupní údaje'!R14</f>
        <v>0</v>
      </c>
      <c r="T3" s="5">
        <f>'HEAT_Vstupní údaje'!S14</f>
        <v>0</v>
      </c>
      <c r="U3" s="5">
        <f>'HEAT_Vstupní údaje'!T14</f>
        <v>0</v>
      </c>
      <c r="V3" s="5">
        <f>'HEAT_Vstupní údaje'!U14</f>
        <v>0</v>
      </c>
      <c r="W3" s="5">
        <f>'HEAT_Vstupní údaje'!V14</f>
        <v>0</v>
      </c>
      <c r="X3" s="5">
        <f>'HEAT_Vstupní údaje'!W14</f>
        <v>0</v>
      </c>
      <c r="Y3" s="5">
        <f>'HEAT_Vstupní údaje'!X14</f>
        <v>0</v>
      </c>
      <c r="Z3" s="5">
        <f>'HEAT_Vstupní údaje'!Y14</f>
        <v>0</v>
      </c>
      <c r="AA3" s="5">
        <f>'HEAT_Vstupní údaje'!Z14</f>
        <v>0</v>
      </c>
      <c r="AB3" s="5">
        <f>'HEAT_Vstupní údaje'!AA14</f>
        <v>0</v>
      </c>
      <c r="AC3" s="5">
        <f>'HEAT_Vstupní údaje'!AB14</f>
        <v>0</v>
      </c>
      <c r="AD3" s="5">
        <f>'HEAT_Vstupní údaje'!AC14</f>
        <v>0</v>
      </c>
      <c r="AE3" s="5">
        <f>'HEAT_Vstupní údaje'!AD14</f>
        <v>0</v>
      </c>
      <c r="AF3" s="5">
        <f>'HEAT_Vstupní údaje'!AE14</f>
        <v>0</v>
      </c>
      <c r="AG3" s="5">
        <f>'HEAT_Vstupní údaje'!AF14</f>
        <v>0</v>
      </c>
      <c r="AH3" s="5">
        <f>'HEAT_Vstupní údaje'!AG14</f>
        <v>0</v>
      </c>
      <c r="AI3" s="5">
        <f>'HEAT_Vstupní údaje'!AH14</f>
        <v>0</v>
      </c>
      <c r="AJ3" s="5">
        <f>'HEAT_Vstupní údaje'!AI14</f>
        <v>0</v>
      </c>
      <c r="AK3" s="5">
        <f>'HEAT_Vstupní údaje'!AJ14</f>
        <v>0</v>
      </c>
      <c r="AL3" s="5">
        <f>'HEAT_Vstupní údaje'!AK14</f>
        <v>0</v>
      </c>
      <c r="AM3" s="5">
        <f>'HEAT_Vstupní údaje'!AL14</f>
        <v>0</v>
      </c>
      <c r="AN3" s="5">
        <f>'HEAT_Vstupní údaje'!AM14</f>
        <v>0</v>
      </c>
      <c r="AO3" s="5">
        <f>'HEAT_Vstupní údaje'!AN14</f>
        <v>0</v>
      </c>
      <c r="AP3" s="5">
        <f>'HEAT_Vstupní údaje'!AO14</f>
        <v>0</v>
      </c>
      <c r="AQ3" s="5">
        <f>'HEAT_Vstupní údaje'!AP14</f>
        <v>0</v>
      </c>
      <c r="AR3" s="5">
        <f>'HEAT_Vstupní údaje'!AQ14</f>
        <v>0</v>
      </c>
      <c r="AS3" s="45"/>
    </row>
    <row r="4" spans="1:45" s="10" customFormat="1" x14ac:dyDescent="0.25">
      <c r="A4" s="13"/>
      <c r="B4" s="13"/>
      <c r="C4" s="13"/>
      <c r="D4" s="13"/>
      <c r="E4" s="13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45" s="3" customFormat="1" x14ac:dyDescent="0.25">
      <c r="A5" s="65"/>
      <c r="B5" s="69" t="s">
        <v>57</v>
      </c>
      <c r="C5" s="68" t="s">
        <v>58</v>
      </c>
      <c r="D5" s="69"/>
      <c r="E5" s="70"/>
      <c r="F5" s="5" t="str">
        <f t="shared" ref="F5:J5" si="0">IF(F$3&gt;0,F6*3.6,"")</f>
        <v/>
      </c>
      <c r="G5" s="5" t="str">
        <f t="shared" si="0"/>
        <v/>
      </c>
      <c r="H5" s="5" t="str">
        <f t="shared" si="0"/>
        <v/>
      </c>
      <c r="I5" s="5" t="str">
        <f t="shared" si="0"/>
        <v/>
      </c>
      <c r="J5" s="5" t="str">
        <f t="shared" si="0"/>
        <v/>
      </c>
      <c r="K5" s="5" t="str">
        <f>IF(K$3&gt;0,K6*3.6,"")</f>
        <v/>
      </c>
      <c r="L5" s="5" t="str">
        <f t="shared" ref="L5:AR5" si="1">IF(L$3&gt;0,L6*3.6,"")</f>
        <v/>
      </c>
      <c r="M5" s="5" t="str">
        <f t="shared" si="1"/>
        <v/>
      </c>
      <c r="N5" s="5" t="str">
        <f t="shared" si="1"/>
        <v/>
      </c>
      <c r="O5" s="5" t="str">
        <f t="shared" si="1"/>
        <v/>
      </c>
      <c r="P5" s="5" t="str">
        <f t="shared" si="1"/>
        <v/>
      </c>
      <c r="Q5" s="5" t="str">
        <f t="shared" si="1"/>
        <v/>
      </c>
      <c r="R5" s="5" t="str">
        <f t="shared" si="1"/>
        <v/>
      </c>
      <c r="S5" s="5" t="str">
        <f t="shared" si="1"/>
        <v/>
      </c>
      <c r="T5" s="5" t="str">
        <f t="shared" si="1"/>
        <v/>
      </c>
      <c r="U5" s="5" t="str">
        <f t="shared" si="1"/>
        <v/>
      </c>
      <c r="V5" s="5" t="str">
        <f t="shared" si="1"/>
        <v/>
      </c>
      <c r="W5" s="5" t="str">
        <f t="shared" si="1"/>
        <v/>
      </c>
      <c r="X5" s="5" t="str">
        <f t="shared" si="1"/>
        <v/>
      </c>
      <c r="Y5" s="5" t="str">
        <f t="shared" si="1"/>
        <v/>
      </c>
      <c r="Z5" s="5" t="str">
        <f t="shared" si="1"/>
        <v/>
      </c>
      <c r="AA5" s="5" t="str">
        <f t="shared" si="1"/>
        <v/>
      </c>
      <c r="AB5" s="5" t="str">
        <f t="shared" si="1"/>
        <v/>
      </c>
      <c r="AC5" s="5" t="str">
        <f t="shared" si="1"/>
        <v/>
      </c>
      <c r="AD5" s="5" t="str">
        <f t="shared" si="1"/>
        <v/>
      </c>
      <c r="AE5" s="5" t="str">
        <f t="shared" si="1"/>
        <v/>
      </c>
      <c r="AF5" s="5" t="str">
        <f t="shared" si="1"/>
        <v/>
      </c>
      <c r="AG5" s="5" t="str">
        <f t="shared" si="1"/>
        <v/>
      </c>
      <c r="AH5" s="5" t="str">
        <f t="shared" si="1"/>
        <v/>
      </c>
      <c r="AI5" s="5" t="str">
        <f t="shared" si="1"/>
        <v/>
      </c>
      <c r="AJ5" s="5" t="str">
        <f t="shared" si="1"/>
        <v/>
      </c>
      <c r="AK5" s="5" t="str">
        <f t="shared" si="1"/>
        <v/>
      </c>
      <c r="AL5" s="5" t="str">
        <f t="shared" si="1"/>
        <v/>
      </c>
      <c r="AM5" s="5" t="str">
        <f t="shared" si="1"/>
        <v/>
      </c>
      <c r="AN5" s="5" t="str">
        <f t="shared" si="1"/>
        <v/>
      </c>
      <c r="AO5" s="5" t="str">
        <f t="shared" si="1"/>
        <v/>
      </c>
      <c r="AP5" s="5" t="str">
        <f t="shared" si="1"/>
        <v/>
      </c>
      <c r="AQ5" s="5" t="str">
        <f t="shared" si="1"/>
        <v/>
      </c>
      <c r="AR5" s="5" t="str">
        <f t="shared" si="1"/>
        <v/>
      </c>
      <c r="AS5" s="45"/>
    </row>
    <row r="6" spans="1:45" s="3" customFormat="1" x14ac:dyDescent="0.25">
      <c r="B6" s="3" t="s">
        <v>57</v>
      </c>
      <c r="C6" s="71" t="s">
        <v>59</v>
      </c>
      <c r="D6" s="72"/>
      <c r="E6" s="73"/>
      <c r="F6" s="4" t="str">
        <f>IF(F$3&gt;0,'HEAT_Vstupní údaje'!$B$28,"")</f>
        <v/>
      </c>
      <c r="G6" s="4" t="str">
        <f>IF(G$3&gt;0,'HEAT_Vstupní údaje'!$B$28,"")</f>
        <v/>
      </c>
      <c r="H6" s="4" t="str">
        <f>IF(H$3&gt;0,'HEAT_Vstupní údaje'!$B$28,"")</f>
        <v/>
      </c>
      <c r="I6" s="4" t="str">
        <f>IF(I$3&gt;0,'HEAT_Vstupní údaje'!$B$28,"")</f>
        <v/>
      </c>
      <c r="J6" s="4" t="str">
        <f>IF(J$3&gt;0,'HEAT_Vstupní údaje'!$B$28,"")</f>
        <v/>
      </c>
      <c r="K6" s="4" t="str">
        <f>IF(K$3&gt;0,'HEAT_Vstupní údaje'!$B$28,"")</f>
        <v/>
      </c>
      <c r="L6" s="4" t="str">
        <f>IF(L$3&gt;0,'HEAT_Vstupní údaje'!$B$28,"")</f>
        <v/>
      </c>
      <c r="M6" s="4" t="str">
        <f>IF(M$3&gt;0,'HEAT_Vstupní údaje'!$B$28,"")</f>
        <v/>
      </c>
      <c r="N6" s="4" t="str">
        <f>IF(N$3&gt;0,'HEAT_Vstupní údaje'!$B$28,"")</f>
        <v/>
      </c>
      <c r="O6" s="4" t="str">
        <f>IF(O$3&gt;0,'HEAT_Vstupní údaje'!$B$28,"")</f>
        <v/>
      </c>
      <c r="P6" s="4" t="str">
        <f>IF(P$3&gt;0,'HEAT_Vstupní údaje'!$B$28,"")</f>
        <v/>
      </c>
      <c r="Q6" s="4" t="str">
        <f>IF(Q$3&gt;0,'HEAT_Vstupní údaje'!$B$28,"")</f>
        <v/>
      </c>
      <c r="R6" s="4" t="str">
        <f>IF(R$3&gt;0,'HEAT_Vstupní údaje'!$B$28,"")</f>
        <v/>
      </c>
      <c r="S6" s="4" t="str">
        <f>IF(S$3&gt;0,'HEAT_Vstupní údaje'!$B$28,"")</f>
        <v/>
      </c>
      <c r="T6" s="4" t="str">
        <f>IF(T$3&gt;0,'HEAT_Vstupní údaje'!$B$28,"")</f>
        <v/>
      </c>
      <c r="U6" s="4" t="str">
        <f>IF(U$3&gt;0,'HEAT_Vstupní údaje'!$B$28,"")</f>
        <v/>
      </c>
      <c r="V6" s="4" t="str">
        <f>IF(V$3&gt;0,'HEAT_Vstupní údaje'!$B$28,"")</f>
        <v/>
      </c>
      <c r="W6" s="4" t="str">
        <f>IF(W$3&gt;0,'HEAT_Vstupní údaje'!$B$28,"")</f>
        <v/>
      </c>
      <c r="X6" s="4" t="str">
        <f>IF(X$3&gt;0,'HEAT_Vstupní údaje'!$B$28,"")</f>
        <v/>
      </c>
      <c r="Y6" s="4" t="str">
        <f>IF(Y$3&gt;0,'HEAT_Vstupní údaje'!$B$28,"")</f>
        <v/>
      </c>
      <c r="Z6" s="4" t="str">
        <f>IF(Z$3&gt;0,'HEAT_Vstupní údaje'!$B$28,"")</f>
        <v/>
      </c>
      <c r="AA6" s="4" t="str">
        <f>IF(AA$3&gt;0,'HEAT_Vstupní údaje'!$B$28,"")</f>
        <v/>
      </c>
      <c r="AB6" s="4" t="str">
        <f>IF(AB$3&gt;0,'HEAT_Vstupní údaje'!$B$28,"")</f>
        <v/>
      </c>
      <c r="AC6" s="4" t="str">
        <f>IF(AC$3&gt;0,'HEAT_Vstupní údaje'!$B$28,"")</f>
        <v/>
      </c>
      <c r="AD6" s="4" t="str">
        <f>IF(AD$3&gt;0,'HEAT_Vstupní údaje'!$B$28,"")</f>
        <v/>
      </c>
      <c r="AE6" s="4" t="str">
        <f>IF(AE$3&gt;0,'HEAT_Vstupní údaje'!$B$28,"")</f>
        <v/>
      </c>
      <c r="AF6" s="4" t="str">
        <f>IF(AF$3&gt;0,'HEAT_Vstupní údaje'!$B$28,"")</f>
        <v/>
      </c>
      <c r="AG6" s="4" t="str">
        <f>IF(AG$3&gt;0,'HEAT_Vstupní údaje'!$B$28,"")</f>
        <v/>
      </c>
      <c r="AH6" s="4" t="str">
        <f>IF(AH$3&gt;0,'HEAT_Vstupní údaje'!$B$28,"")</f>
        <v/>
      </c>
      <c r="AI6" s="4" t="str">
        <f>IF(AI$3&gt;0,'HEAT_Vstupní údaje'!$B$28,"")</f>
        <v/>
      </c>
      <c r="AJ6" s="4" t="str">
        <f>IF(AJ$3&gt;0,'HEAT_Vstupní údaje'!$B$28,"")</f>
        <v/>
      </c>
      <c r="AK6" s="4" t="str">
        <f>IF(AK$3&gt;0,'HEAT_Vstupní údaje'!$B$28,"")</f>
        <v/>
      </c>
      <c r="AL6" s="4" t="str">
        <f>IF(AL$3&gt;0,'HEAT_Vstupní údaje'!$B$28,"")</f>
        <v/>
      </c>
      <c r="AM6" s="4" t="str">
        <f>IF(AM$3&gt;0,'HEAT_Vstupní údaje'!$B$28,"")</f>
        <v/>
      </c>
      <c r="AN6" s="4" t="str">
        <f>IF(AN$3&gt;0,'HEAT_Vstupní údaje'!$B$28,"")</f>
        <v/>
      </c>
      <c r="AO6" s="4" t="str">
        <f>IF(AO$3&gt;0,'HEAT_Vstupní údaje'!$B$28,"")</f>
        <v/>
      </c>
      <c r="AP6" s="4" t="str">
        <f>IF(AP$3&gt;0,'HEAT_Vstupní údaje'!$B$28,"")</f>
        <v/>
      </c>
      <c r="AQ6" s="4" t="str">
        <f>IF(AQ$3&gt;0,'HEAT_Vstupní údaje'!$B$28,"")</f>
        <v/>
      </c>
      <c r="AR6" s="4" t="str">
        <f>IF(AR$3&gt;0,'HEAT_Vstupní údaje'!$B$28,"")</f>
        <v/>
      </c>
    </row>
    <row r="7" spans="1:45" s="3" customFormat="1" x14ac:dyDescent="0.25">
      <c r="B7" s="3" t="s">
        <v>60</v>
      </c>
      <c r="C7" s="71" t="s">
        <v>59</v>
      </c>
      <c r="D7" s="72"/>
      <c r="E7" s="73"/>
      <c r="F7" s="4" t="str">
        <f>IF(F$3&gt;0,'HEAT_Vstupní údaje'!$B$29,"")</f>
        <v/>
      </c>
      <c r="G7" s="4" t="str">
        <f>IF(G$3&gt;0,'HEAT_Vstupní údaje'!$B$29,"")</f>
        <v/>
      </c>
      <c r="H7" s="4" t="str">
        <f>IF(H$3&gt;0,'HEAT_Vstupní údaje'!$B$29,"")</f>
        <v/>
      </c>
      <c r="I7" s="4" t="str">
        <f>IF(I$3&gt;0,'HEAT_Vstupní údaje'!$B$29,"")</f>
        <v/>
      </c>
      <c r="J7" s="4" t="str">
        <f>IF(J$3&gt;0,'HEAT_Vstupní údaje'!$B$29,"")</f>
        <v/>
      </c>
      <c r="K7" s="4" t="str">
        <f>IF(K$3&gt;0,'HEAT_Vstupní údaje'!$B$29,"")</f>
        <v/>
      </c>
      <c r="L7" s="4" t="str">
        <f>IF(L$3&gt;0,'HEAT_Vstupní údaje'!$B$29,"")</f>
        <v/>
      </c>
      <c r="M7" s="4" t="str">
        <f>IF(M$3&gt;0,'HEAT_Vstupní údaje'!$B$29,"")</f>
        <v/>
      </c>
      <c r="N7" s="4" t="str">
        <f>IF(N$3&gt;0,'HEAT_Vstupní údaje'!$B$29,"")</f>
        <v/>
      </c>
      <c r="O7" s="4" t="str">
        <f>IF(O$3&gt;0,'HEAT_Vstupní údaje'!$B$29,"")</f>
        <v/>
      </c>
      <c r="P7" s="4" t="str">
        <f>IF(P$3&gt;0,'HEAT_Vstupní údaje'!$B$29,"")</f>
        <v/>
      </c>
      <c r="Q7" s="4" t="str">
        <f>IF(Q$3&gt;0,'HEAT_Vstupní údaje'!$B$29,"")</f>
        <v/>
      </c>
      <c r="R7" s="4" t="str">
        <f>IF(R$3&gt;0,'HEAT_Vstupní údaje'!$B$29,"")</f>
        <v/>
      </c>
      <c r="S7" s="4" t="str">
        <f>IF(S$3&gt;0,'HEAT_Vstupní údaje'!$B$29,"")</f>
        <v/>
      </c>
      <c r="T7" s="4" t="str">
        <f>IF(T$3&gt;0,'HEAT_Vstupní údaje'!$B$29,"")</f>
        <v/>
      </c>
      <c r="U7" s="4" t="str">
        <f>IF(U$3&gt;0,'HEAT_Vstupní údaje'!$B$29,"")</f>
        <v/>
      </c>
      <c r="V7" s="4" t="str">
        <f>IF(V$3&gt;0,'HEAT_Vstupní údaje'!$B$29,"")</f>
        <v/>
      </c>
      <c r="W7" s="4" t="str">
        <f>IF(W$3&gt;0,'HEAT_Vstupní údaje'!$B$29,"")</f>
        <v/>
      </c>
      <c r="X7" s="4" t="str">
        <f>IF(X$3&gt;0,'HEAT_Vstupní údaje'!$B$29,"")</f>
        <v/>
      </c>
      <c r="Y7" s="4" t="str">
        <f>IF(Y$3&gt;0,'HEAT_Vstupní údaje'!$B$29,"")</f>
        <v/>
      </c>
      <c r="Z7" s="4" t="str">
        <f>IF(Z$3&gt;0,'HEAT_Vstupní údaje'!$B$29,"")</f>
        <v/>
      </c>
      <c r="AA7" s="4" t="str">
        <f>IF(AA$3&gt;0,'HEAT_Vstupní údaje'!$B$29,"")</f>
        <v/>
      </c>
      <c r="AB7" s="4" t="str">
        <f>IF(AB$3&gt;0,'HEAT_Vstupní údaje'!$B$29,"")</f>
        <v/>
      </c>
      <c r="AC7" s="4" t="str">
        <f>IF(AC$3&gt;0,'HEAT_Vstupní údaje'!$B$29,"")</f>
        <v/>
      </c>
      <c r="AD7" s="4" t="str">
        <f>IF(AD$3&gt;0,'HEAT_Vstupní údaje'!$B$29,"")</f>
        <v/>
      </c>
      <c r="AE7" s="4" t="str">
        <f>IF(AE$3&gt;0,'HEAT_Vstupní údaje'!$B$29,"")</f>
        <v/>
      </c>
      <c r="AF7" s="4" t="str">
        <f>IF(AF$3&gt;0,'HEAT_Vstupní údaje'!$B$29,"")</f>
        <v/>
      </c>
      <c r="AG7" s="4" t="str">
        <f>IF(AG$3&gt;0,'HEAT_Vstupní údaje'!$B$29,"")</f>
        <v/>
      </c>
      <c r="AH7" s="4" t="str">
        <f>IF(AH$3&gt;0,'HEAT_Vstupní údaje'!$B$29,"")</f>
        <v/>
      </c>
      <c r="AI7" s="4" t="str">
        <f>IF(AI$3&gt;0,'HEAT_Vstupní údaje'!$B$29,"")</f>
        <v/>
      </c>
      <c r="AJ7" s="4" t="str">
        <f>IF(AJ$3&gt;0,'HEAT_Vstupní údaje'!$B$29,"")</f>
        <v/>
      </c>
      <c r="AK7" s="4" t="str">
        <f>IF(AK$3&gt;0,'HEAT_Vstupní údaje'!$B$29,"")</f>
        <v/>
      </c>
      <c r="AL7" s="4" t="str">
        <f>IF(AL$3&gt;0,'HEAT_Vstupní údaje'!$B$29,"")</f>
        <v/>
      </c>
      <c r="AM7" s="4" t="str">
        <f>IF(AM$3&gt;0,'HEAT_Vstupní údaje'!$B$29,"")</f>
        <v/>
      </c>
      <c r="AN7" s="4" t="str">
        <f>IF(AN$3&gt;0,'HEAT_Vstupní údaje'!$B$29,"")</f>
        <v/>
      </c>
      <c r="AO7" s="4" t="str">
        <f>IF(AO$3&gt;0,'HEAT_Vstupní údaje'!$B$29,"")</f>
        <v/>
      </c>
      <c r="AP7" s="4" t="str">
        <f>IF(AP$3&gt;0,'HEAT_Vstupní údaje'!$B$29,"")</f>
        <v/>
      </c>
      <c r="AQ7" s="4" t="str">
        <f>IF(AQ$3&gt;0,'HEAT_Vstupní údaje'!$B$29,"")</f>
        <v/>
      </c>
      <c r="AR7" s="4" t="str">
        <f>IF(AR$3&gt;0,'HEAT_Vstupní údaje'!$B$29,"")</f>
        <v/>
      </c>
    </row>
    <row r="8" spans="1:45" s="3" customFormat="1" x14ac:dyDescent="0.25">
      <c r="A8" s="65"/>
      <c r="B8" s="69" t="s">
        <v>61</v>
      </c>
      <c r="C8" s="67" t="s">
        <v>191</v>
      </c>
      <c r="D8" s="69"/>
      <c r="E8" s="70"/>
      <c r="F8" s="5" t="str">
        <f t="shared" ref="F8:J8" si="2">IF(F$3&gt;0,+F7+F6,"")</f>
        <v/>
      </c>
      <c r="G8" s="5" t="str">
        <f t="shared" si="2"/>
        <v/>
      </c>
      <c r="H8" s="5" t="str">
        <f t="shared" si="2"/>
        <v/>
      </c>
      <c r="I8" s="5" t="str">
        <f t="shared" si="2"/>
        <v/>
      </c>
      <c r="J8" s="5" t="str">
        <f t="shared" si="2"/>
        <v/>
      </c>
      <c r="K8" s="5" t="str">
        <f>IF(K$3&gt;0,+K7+K6,"")</f>
        <v/>
      </c>
      <c r="L8" s="5" t="str">
        <f t="shared" ref="L8:AR8" si="3">IF(L$3&gt;0,+L7+L6,"")</f>
        <v/>
      </c>
      <c r="M8" s="5" t="str">
        <f t="shared" si="3"/>
        <v/>
      </c>
      <c r="N8" s="5" t="str">
        <f t="shared" si="3"/>
        <v/>
      </c>
      <c r="O8" s="5" t="str">
        <f t="shared" si="3"/>
        <v/>
      </c>
      <c r="P8" s="5" t="str">
        <f t="shared" si="3"/>
        <v/>
      </c>
      <c r="Q8" s="5" t="str">
        <f t="shared" si="3"/>
        <v/>
      </c>
      <c r="R8" s="5" t="str">
        <f t="shared" si="3"/>
        <v/>
      </c>
      <c r="S8" s="5" t="str">
        <f t="shared" si="3"/>
        <v/>
      </c>
      <c r="T8" s="5" t="str">
        <f t="shared" si="3"/>
        <v/>
      </c>
      <c r="U8" s="5" t="str">
        <f t="shared" si="3"/>
        <v/>
      </c>
      <c r="V8" s="5" t="str">
        <f t="shared" si="3"/>
        <v/>
      </c>
      <c r="W8" s="5" t="str">
        <f t="shared" si="3"/>
        <v/>
      </c>
      <c r="X8" s="5" t="str">
        <f t="shared" si="3"/>
        <v/>
      </c>
      <c r="Y8" s="5" t="str">
        <f t="shared" si="3"/>
        <v/>
      </c>
      <c r="Z8" s="5" t="str">
        <f t="shared" si="3"/>
        <v/>
      </c>
      <c r="AA8" s="5" t="str">
        <f t="shared" si="3"/>
        <v/>
      </c>
      <c r="AB8" s="5" t="str">
        <f t="shared" si="3"/>
        <v/>
      </c>
      <c r="AC8" s="5" t="str">
        <f t="shared" si="3"/>
        <v/>
      </c>
      <c r="AD8" s="5" t="str">
        <f t="shared" si="3"/>
        <v/>
      </c>
      <c r="AE8" s="5" t="str">
        <f t="shared" si="3"/>
        <v/>
      </c>
      <c r="AF8" s="5" t="str">
        <f t="shared" si="3"/>
        <v/>
      </c>
      <c r="AG8" s="5" t="str">
        <f t="shared" si="3"/>
        <v/>
      </c>
      <c r="AH8" s="5" t="str">
        <f t="shared" si="3"/>
        <v/>
      </c>
      <c r="AI8" s="5" t="str">
        <f t="shared" si="3"/>
        <v/>
      </c>
      <c r="AJ8" s="5" t="str">
        <f t="shared" si="3"/>
        <v/>
      </c>
      <c r="AK8" s="5" t="str">
        <f t="shared" si="3"/>
        <v/>
      </c>
      <c r="AL8" s="5" t="str">
        <f t="shared" si="3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45"/>
    </row>
    <row r="9" spans="1:45" s="10" customFormat="1" x14ac:dyDescent="0.25">
      <c r="F9" s="66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45" s="3" customFormat="1" x14ac:dyDescent="0.25">
      <c r="A10" s="65"/>
      <c r="B10" s="74" t="s">
        <v>62</v>
      </c>
      <c r="C10" s="68" t="s">
        <v>63</v>
      </c>
      <c r="D10" s="69"/>
      <c r="E10" s="70"/>
      <c r="F10" s="5" t="str">
        <f t="shared" ref="F10:J10" si="4">IF(F$3&gt;0,0.065*(-$D$50)*(1.01^F3)*1000/F5,"")</f>
        <v/>
      </c>
      <c r="G10" s="5" t="str">
        <f t="shared" si="4"/>
        <v/>
      </c>
      <c r="H10" s="5" t="str">
        <f t="shared" si="4"/>
        <v/>
      </c>
      <c r="I10" s="5" t="str">
        <f t="shared" si="4"/>
        <v/>
      </c>
      <c r="J10" s="5" t="str">
        <f t="shared" si="4"/>
        <v/>
      </c>
      <c r="K10" s="5" t="str">
        <f>IF(K$3&gt;0,0.065*(-$D$50)*(1.01^K3)*1000/K5,"")</f>
        <v/>
      </c>
      <c r="L10" s="5" t="str">
        <f t="shared" ref="L10:AR10" si="5">IF(L$3&gt;0,0.065*(-$D$50)*(1.01^L3)*1000/L5,"")</f>
        <v/>
      </c>
      <c r="M10" s="5" t="str">
        <f t="shared" si="5"/>
        <v/>
      </c>
      <c r="N10" s="5" t="str">
        <f t="shared" si="5"/>
        <v/>
      </c>
      <c r="O10" s="5" t="str">
        <f t="shared" si="5"/>
        <v/>
      </c>
      <c r="P10" s="5" t="str">
        <f t="shared" si="5"/>
        <v/>
      </c>
      <c r="Q10" s="5" t="str">
        <f t="shared" si="5"/>
        <v/>
      </c>
      <c r="R10" s="5" t="str">
        <f t="shared" si="5"/>
        <v/>
      </c>
      <c r="S10" s="5" t="str">
        <f t="shared" si="5"/>
        <v/>
      </c>
      <c r="T10" s="5" t="str">
        <f t="shared" si="5"/>
        <v/>
      </c>
      <c r="U10" s="5" t="str">
        <f t="shared" si="5"/>
        <v/>
      </c>
      <c r="V10" s="5" t="str">
        <f t="shared" si="5"/>
        <v/>
      </c>
      <c r="W10" s="5" t="str">
        <f t="shared" si="5"/>
        <v/>
      </c>
      <c r="X10" s="5" t="str">
        <f t="shared" si="5"/>
        <v/>
      </c>
      <c r="Y10" s="5" t="str">
        <f t="shared" si="5"/>
        <v/>
      </c>
      <c r="Z10" s="5" t="str">
        <f t="shared" si="5"/>
        <v/>
      </c>
      <c r="AA10" s="5" t="str">
        <f t="shared" si="5"/>
        <v/>
      </c>
      <c r="AB10" s="5" t="str">
        <f t="shared" si="5"/>
        <v/>
      </c>
      <c r="AC10" s="5" t="str">
        <f t="shared" si="5"/>
        <v/>
      </c>
      <c r="AD10" s="5" t="str">
        <f t="shared" si="5"/>
        <v/>
      </c>
      <c r="AE10" s="5" t="str">
        <f t="shared" si="5"/>
        <v/>
      </c>
      <c r="AF10" s="5" t="str">
        <f t="shared" si="5"/>
        <v/>
      </c>
      <c r="AG10" s="5" t="str">
        <f t="shared" si="5"/>
        <v/>
      </c>
      <c r="AH10" s="5" t="str">
        <f t="shared" si="5"/>
        <v/>
      </c>
      <c r="AI10" s="5" t="str">
        <f t="shared" si="5"/>
        <v/>
      </c>
      <c r="AJ10" s="5" t="str">
        <f t="shared" si="5"/>
        <v/>
      </c>
      <c r="AK10" s="5" t="str">
        <f t="shared" si="5"/>
        <v/>
      </c>
      <c r="AL10" s="5" t="str">
        <f t="shared" si="5"/>
        <v/>
      </c>
      <c r="AM10" s="5" t="str">
        <f t="shared" si="5"/>
        <v/>
      </c>
      <c r="AN10" s="5" t="str">
        <f t="shared" si="5"/>
        <v/>
      </c>
      <c r="AO10" s="5" t="str">
        <f t="shared" si="5"/>
        <v/>
      </c>
      <c r="AP10" s="5" t="str">
        <f t="shared" si="5"/>
        <v/>
      </c>
      <c r="AQ10" s="5" t="str">
        <f t="shared" si="5"/>
        <v/>
      </c>
      <c r="AR10" s="5" t="str">
        <f t="shared" si="5"/>
        <v/>
      </c>
      <c r="AS10" s="45"/>
    </row>
    <row r="11" spans="1:45" s="3" customFormat="1" x14ac:dyDescent="0.25">
      <c r="A11" s="65"/>
      <c r="B11" s="74" t="s">
        <v>64</v>
      </c>
      <c r="C11" s="68" t="s">
        <v>63</v>
      </c>
      <c r="D11" s="69"/>
      <c r="E11" s="70"/>
      <c r="F11" s="5" t="str">
        <f t="shared" ref="F11:J11" si="6">IF(F$3&gt;0,1000*(+-F34-F39)*(F6/F8)/F5,"")</f>
        <v/>
      </c>
      <c r="G11" s="5" t="str">
        <f t="shared" si="6"/>
        <v/>
      </c>
      <c r="H11" s="5" t="str">
        <f t="shared" si="6"/>
        <v/>
      </c>
      <c r="I11" s="5" t="str">
        <f t="shared" si="6"/>
        <v/>
      </c>
      <c r="J11" s="5" t="str">
        <f t="shared" si="6"/>
        <v/>
      </c>
      <c r="K11" s="5" t="str">
        <f>IF(K$3&gt;0,1000*(+-K34-K39)*(K6/K8)/K5,"")</f>
        <v/>
      </c>
      <c r="L11" s="5" t="str">
        <f t="shared" ref="L11:AR11" si="7">IF(L$3&gt;0,1000*(+-L34-L39)*(L6/L8)/L5,"")</f>
        <v/>
      </c>
      <c r="M11" s="5" t="str">
        <f t="shared" si="7"/>
        <v/>
      </c>
      <c r="N11" s="5" t="str">
        <f t="shared" si="7"/>
        <v/>
      </c>
      <c r="O11" s="5" t="str">
        <f t="shared" si="7"/>
        <v/>
      </c>
      <c r="P11" s="5" t="str">
        <f t="shared" si="7"/>
        <v/>
      </c>
      <c r="Q11" s="5" t="str">
        <f t="shared" si="7"/>
        <v/>
      </c>
      <c r="R11" s="5" t="str">
        <f t="shared" si="7"/>
        <v/>
      </c>
      <c r="S11" s="5" t="str">
        <f t="shared" si="7"/>
        <v/>
      </c>
      <c r="T11" s="5" t="str">
        <f t="shared" si="7"/>
        <v/>
      </c>
      <c r="U11" s="5" t="str">
        <f t="shared" si="7"/>
        <v/>
      </c>
      <c r="V11" s="5" t="str">
        <f t="shared" si="7"/>
        <v/>
      </c>
      <c r="W11" s="5" t="str">
        <f t="shared" si="7"/>
        <v/>
      </c>
      <c r="X11" s="5" t="str">
        <f t="shared" si="7"/>
        <v/>
      </c>
      <c r="Y11" s="5" t="str">
        <f t="shared" si="7"/>
        <v/>
      </c>
      <c r="Z11" s="5" t="str">
        <f t="shared" si="7"/>
        <v/>
      </c>
      <c r="AA11" s="5" t="str">
        <f t="shared" si="7"/>
        <v/>
      </c>
      <c r="AB11" s="5" t="str">
        <f t="shared" si="7"/>
        <v/>
      </c>
      <c r="AC11" s="5" t="str">
        <f t="shared" si="7"/>
        <v/>
      </c>
      <c r="AD11" s="5" t="str">
        <f t="shared" si="7"/>
        <v/>
      </c>
      <c r="AE11" s="5" t="str">
        <f t="shared" si="7"/>
        <v/>
      </c>
      <c r="AF11" s="5" t="str">
        <f t="shared" si="7"/>
        <v/>
      </c>
      <c r="AG11" s="5" t="str">
        <f t="shared" si="7"/>
        <v/>
      </c>
      <c r="AH11" s="5" t="str">
        <f t="shared" si="7"/>
        <v/>
      </c>
      <c r="AI11" s="5" t="str">
        <f t="shared" si="7"/>
        <v/>
      </c>
      <c r="AJ11" s="5" t="str">
        <f t="shared" si="7"/>
        <v/>
      </c>
      <c r="AK11" s="5" t="str">
        <f t="shared" si="7"/>
        <v/>
      </c>
      <c r="AL11" s="5" t="str">
        <f t="shared" si="7"/>
        <v/>
      </c>
      <c r="AM11" s="5" t="str">
        <f t="shared" si="7"/>
        <v/>
      </c>
      <c r="AN11" s="5" t="str">
        <f t="shared" si="7"/>
        <v/>
      </c>
      <c r="AO11" s="5" t="str">
        <f t="shared" si="7"/>
        <v/>
      </c>
      <c r="AP11" s="5" t="str">
        <f t="shared" si="7"/>
        <v/>
      </c>
      <c r="AQ11" s="5" t="str">
        <f t="shared" si="7"/>
        <v/>
      </c>
      <c r="AR11" s="5" t="str">
        <f t="shared" si="7"/>
        <v/>
      </c>
      <c r="AS11" s="45"/>
    </row>
    <row r="12" spans="1:45" s="3" customFormat="1" x14ac:dyDescent="0.25">
      <c r="A12" s="65"/>
      <c r="B12" s="74" t="s">
        <v>65</v>
      </c>
      <c r="C12" s="68" t="s">
        <v>63</v>
      </c>
      <c r="D12" s="69"/>
      <c r="E12" s="70"/>
      <c r="F12" s="5" t="str">
        <f t="shared" ref="F12:J12" si="8">IF(F$3&gt;0,+-(F32+F33)*(F6/F8)/F5*1000,"")</f>
        <v/>
      </c>
      <c r="G12" s="5" t="str">
        <f t="shared" si="8"/>
        <v/>
      </c>
      <c r="H12" s="5" t="str">
        <f t="shared" si="8"/>
        <v/>
      </c>
      <c r="I12" s="5" t="str">
        <f t="shared" si="8"/>
        <v/>
      </c>
      <c r="J12" s="5" t="str">
        <f t="shared" si="8"/>
        <v/>
      </c>
      <c r="K12" s="5" t="str">
        <f>IF(K$3&gt;0,+-(K32+K33)*(K6/K8)/K5*1000,"")</f>
        <v/>
      </c>
      <c r="L12" s="5" t="str">
        <f t="shared" ref="L12:AR12" si="9">IF(L$3&gt;0,+-(L32+L33)*(L6/L8)/L5*1000,"")</f>
        <v/>
      </c>
      <c r="M12" s="5" t="str">
        <f t="shared" si="9"/>
        <v/>
      </c>
      <c r="N12" s="5" t="str">
        <f t="shared" si="9"/>
        <v/>
      </c>
      <c r="O12" s="5" t="str">
        <f t="shared" si="9"/>
        <v/>
      </c>
      <c r="P12" s="5" t="str">
        <f t="shared" si="9"/>
        <v/>
      </c>
      <c r="Q12" s="5" t="str">
        <f t="shared" si="9"/>
        <v/>
      </c>
      <c r="R12" s="5" t="str">
        <f t="shared" si="9"/>
        <v/>
      </c>
      <c r="S12" s="5" t="str">
        <f t="shared" si="9"/>
        <v/>
      </c>
      <c r="T12" s="5" t="str">
        <f t="shared" si="9"/>
        <v/>
      </c>
      <c r="U12" s="5" t="str">
        <f t="shared" si="9"/>
        <v/>
      </c>
      <c r="V12" s="5" t="str">
        <f t="shared" si="9"/>
        <v/>
      </c>
      <c r="W12" s="5" t="str">
        <f t="shared" si="9"/>
        <v/>
      </c>
      <c r="X12" s="5" t="str">
        <f t="shared" si="9"/>
        <v/>
      </c>
      <c r="Y12" s="5" t="str">
        <f t="shared" si="9"/>
        <v/>
      </c>
      <c r="Z12" s="5" t="str">
        <f t="shared" si="9"/>
        <v/>
      </c>
      <c r="AA12" s="5" t="str">
        <f t="shared" si="9"/>
        <v/>
      </c>
      <c r="AB12" s="5" t="str">
        <f t="shared" si="9"/>
        <v/>
      </c>
      <c r="AC12" s="5" t="str">
        <f t="shared" si="9"/>
        <v/>
      </c>
      <c r="AD12" s="5" t="str">
        <f t="shared" si="9"/>
        <v/>
      </c>
      <c r="AE12" s="5" t="str">
        <f t="shared" si="9"/>
        <v/>
      </c>
      <c r="AF12" s="5" t="str">
        <f t="shared" si="9"/>
        <v/>
      </c>
      <c r="AG12" s="5" t="str">
        <f t="shared" si="9"/>
        <v/>
      </c>
      <c r="AH12" s="5" t="str">
        <f t="shared" si="9"/>
        <v/>
      </c>
      <c r="AI12" s="5" t="str">
        <f t="shared" si="9"/>
        <v/>
      </c>
      <c r="AJ12" s="5" t="str">
        <f t="shared" si="9"/>
        <v/>
      </c>
      <c r="AK12" s="5" t="str">
        <f t="shared" si="9"/>
        <v/>
      </c>
      <c r="AL12" s="5" t="str">
        <f t="shared" si="9"/>
        <v/>
      </c>
      <c r="AM12" s="5" t="str">
        <f t="shared" si="9"/>
        <v/>
      </c>
      <c r="AN12" s="5" t="str">
        <f t="shared" si="9"/>
        <v/>
      </c>
      <c r="AO12" s="5" t="str">
        <f t="shared" si="9"/>
        <v/>
      </c>
      <c r="AP12" s="5" t="str">
        <f t="shared" si="9"/>
        <v/>
      </c>
      <c r="AQ12" s="5" t="str">
        <f t="shared" si="9"/>
        <v/>
      </c>
      <c r="AR12" s="5" t="str">
        <f t="shared" si="9"/>
        <v/>
      </c>
      <c r="AS12" s="45"/>
    </row>
    <row r="13" spans="1:45" s="3" customFormat="1" x14ac:dyDescent="0.25">
      <c r="A13" s="65"/>
      <c r="B13" s="75" t="s">
        <v>66</v>
      </c>
      <c r="C13" s="68" t="s">
        <v>63</v>
      </c>
      <c r="D13" s="69"/>
      <c r="E13" s="70"/>
      <c r="F13" s="5" t="str">
        <f t="shared" ref="F13:J13" si="10">IF(F$3&gt;0,SUM(F10:F12),"")</f>
        <v/>
      </c>
      <c r="G13" s="5" t="str">
        <f t="shared" si="10"/>
        <v/>
      </c>
      <c r="H13" s="5" t="str">
        <f t="shared" si="10"/>
        <v/>
      </c>
      <c r="I13" s="5" t="str">
        <f t="shared" si="10"/>
        <v/>
      </c>
      <c r="J13" s="5" t="str">
        <f t="shared" si="10"/>
        <v/>
      </c>
      <c r="K13" s="5" t="str">
        <f>IF(K$3&gt;0,SUM(K10:K12),"")</f>
        <v/>
      </c>
      <c r="L13" s="5" t="str">
        <f t="shared" ref="L13:AR13" si="11">IF(L$3&gt;0,SUM(L10:L12),"")</f>
        <v/>
      </c>
      <c r="M13" s="5" t="str">
        <f t="shared" si="11"/>
        <v/>
      </c>
      <c r="N13" s="5" t="str">
        <f t="shared" si="11"/>
        <v/>
      </c>
      <c r="O13" s="5" t="str">
        <f t="shared" si="11"/>
        <v/>
      </c>
      <c r="P13" s="5" t="str">
        <f t="shared" si="11"/>
        <v/>
      </c>
      <c r="Q13" s="5" t="str">
        <f t="shared" si="11"/>
        <v/>
      </c>
      <c r="R13" s="5" t="str">
        <f t="shared" si="11"/>
        <v/>
      </c>
      <c r="S13" s="5" t="str">
        <f t="shared" si="11"/>
        <v/>
      </c>
      <c r="T13" s="5" t="str">
        <f t="shared" si="11"/>
        <v/>
      </c>
      <c r="U13" s="5" t="str">
        <f t="shared" si="11"/>
        <v/>
      </c>
      <c r="V13" s="5" t="str">
        <f t="shared" si="11"/>
        <v/>
      </c>
      <c r="W13" s="5" t="str">
        <f t="shared" si="11"/>
        <v/>
      </c>
      <c r="X13" s="5" t="str">
        <f t="shared" si="11"/>
        <v/>
      </c>
      <c r="Y13" s="5" t="str">
        <f t="shared" si="11"/>
        <v/>
      </c>
      <c r="Z13" s="5" t="str">
        <f t="shared" si="11"/>
        <v/>
      </c>
      <c r="AA13" s="5" t="str">
        <f t="shared" si="11"/>
        <v/>
      </c>
      <c r="AB13" s="5" t="str">
        <f t="shared" si="11"/>
        <v/>
      </c>
      <c r="AC13" s="5" t="str">
        <f t="shared" si="11"/>
        <v/>
      </c>
      <c r="AD13" s="5" t="str">
        <f t="shared" si="11"/>
        <v/>
      </c>
      <c r="AE13" s="5" t="str">
        <f t="shared" si="11"/>
        <v/>
      </c>
      <c r="AF13" s="5" t="str">
        <f t="shared" si="11"/>
        <v/>
      </c>
      <c r="AG13" s="5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45"/>
    </row>
    <row r="14" spans="1:45" s="10" customFormat="1" x14ac:dyDescent="0.25">
      <c r="B14" s="40"/>
      <c r="C14" s="76"/>
      <c r="G14" s="77"/>
      <c r="H14" s="77"/>
      <c r="I14" s="77"/>
      <c r="J14" s="77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45" s="3" customFormat="1" x14ac:dyDescent="0.25">
      <c r="B15" s="23" t="s">
        <v>67</v>
      </c>
      <c r="C15" s="71" t="s">
        <v>63</v>
      </c>
      <c r="D15" s="72"/>
      <c r="E15" s="73"/>
      <c r="F15" s="4" t="str">
        <f>IF(F$3&gt;0,'HEAT_Vstupní údaje'!E109,"")</f>
        <v/>
      </c>
      <c r="G15" s="4" t="str">
        <f>IF(G$3&gt;0,'HEAT_Vstupní údaje'!F109,"")</f>
        <v/>
      </c>
      <c r="H15" s="4" t="str">
        <f>IF(H$3&gt;0,'HEAT_Vstupní údaje'!G109,"")</f>
        <v/>
      </c>
      <c r="I15" s="4" t="str">
        <f>IF(I$3&gt;0,'HEAT_Vstupní údaje'!H109,"")</f>
        <v/>
      </c>
      <c r="J15" s="4" t="str">
        <f>IF(J$3&gt;0,'HEAT_Vstupní údaje'!I109,"")</f>
        <v/>
      </c>
      <c r="K15" s="4" t="str">
        <f>IF(K$3&gt;0,'HEAT_Vstupní údaje'!J109,"")</f>
        <v/>
      </c>
      <c r="L15" s="4" t="str">
        <f>IF(L$3&gt;0,'HEAT_Vstupní údaje'!K109,"")</f>
        <v/>
      </c>
      <c r="M15" s="4" t="str">
        <f>IF(M$3&gt;0,'HEAT_Vstupní údaje'!L109,"")</f>
        <v/>
      </c>
      <c r="N15" s="4" t="str">
        <f>IF(N$3&gt;0,'HEAT_Vstupní údaje'!M109,"")</f>
        <v/>
      </c>
      <c r="O15" s="4" t="str">
        <f>IF(O$3&gt;0,'HEAT_Vstupní údaje'!N109,"")</f>
        <v/>
      </c>
      <c r="P15" s="4" t="str">
        <f>IF(P$3&gt;0,'HEAT_Vstupní údaje'!O109,"")</f>
        <v/>
      </c>
      <c r="Q15" s="4" t="str">
        <f>IF(Q$3&gt;0,'HEAT_Vstupní údaje'!P109,"")</f>
        <v/>
      </c>
      <c r="R15" s="4" t="str">
        <f>IF(R$3&gt;0,'HEAT_Vstupní údaje'!Q109,"")</f>
        <v/>
      </c>
      <c r="S15" s="4" t="str">
        <f>IF(S$3&gt;0,'HEAT_Vstupní údaje'!R109,"")</f>
        <v/>
      </c>
      <c r="T15" s="4" t="str">
        <f>IF(T$3&gt;0,'HEAT_Vstupní údaje'!S109,"")</f>
        <v/>
      </c>
      <c r="U15" s="4" t="str">
        <f>IF(U$3&gt;0,'HEAT_Vstupní údaje'!T109,"")</f>
        <v/>
      </c>
      <c r="V15" s="4" t="str">
        <f>IF(V$3&gt;0,'HEAT_Vstupní údaje'!U109,"")</f>
        <v/>
      </c>
      <c r="W15" s="4" t="str">
        <f>IF(W$3&gt;0,'HEAT_Vstupní údaje'!V109,"")</f>
        <v/>
      </c>
      <c r="X15" s="4" t="str">
        <f>IF(X$3&gt;0,'HEAT_Vstupní údaje'!W109,"")</f>
        <v/>
      </c>
      <c r="Y15" s="4" t="str">
        <f>IF(Y$3&gt;0,'HEAT_Vstupní údaje'!X109,"")</f>
        <v/>
      </c>
      <c r="Z15" s="4" t="str">
        <f>IF(Z$3&gt;0,'HEAT_Vstupní údaje'!Y109,"")</f>
        <v/>
      </c>
      <c r="AA15" s="4" t="str">
        <f>IF(AA$3&gt;0,'HEAT_Vstupní údaje'!Z109,"")</f>
        <v/>
      </c>
      <c r="AB15" s="4" t="str">
        <f>IF(AB$3&gt;0,'HEAT_Vstupní údaje'!AA109,"")</f>
        <v/>
      </c>
      <c r="AC15" s="4" t="str">
        <f>IF(AC$3&gt;0,'HEAT_Vstupní údaje'!AB109,"")</f>
        <v/>
      </c>
      <c r="AD15" s="4" t="str">
        <f>IF(AD$3&gt;0,'HEAT_Vstupní údaje'!AC109,"")</f>
        <v/>
      </c>
      <c r="AE15" s="4" t="str">
        <f>IF(AE$3&gt;0,'HEAT_Vstupní údaje'!AD109,"")</f>
        <v/>
      </c>
      <c r="AF15" s="4" t="str">
        <f>IF(AF$3&gt;0,'HEAT_Vstupní údaje'!AE109,"")</f>
        <v/>
      </c>
      <c r="AG15" s="4" t="str">
        <f>IF(AG$3&gt;0,'HEAT_Vstupní údaje'!AF109,"")</f>
        <v/>
      </c>
      <c r="AH15" s="4" t="str">
        <f>IF(AH$3&gt;0,'HEAT_Vstupní údaje'!AG109,"")</f>
        <v/>
      </c>
      <c r="AI15" s="4" t="str">
        <f>IF(AI$3&gt;0,'HEAT_Vstupní údaje'!AH109,"")</f>
        <v/>
      </c>
      <c r="AJ15" s="4" t="str">
        <f>IF(AJ$3&gt;0,'HEAT_Vstupní údaje'!AI109,"")</f>
        <v/>
      </c>
      <c r="AK15" s="4" t="str">
        <f>IF(AK$3&gt;0,'HEAT_Vstupní údaje'!AJ109,"")</f>
        <v/>
      </c>
      <c r="AL15" s="4" t="str">
        <f>IF(AL$3&gt;0,'HEAT_Vstupní údaje'!AK109,"")</f>
        <v/>
      </c>
      <c r="AM15" s="4" t="str">
        <f>IF(AM$3&gt;0,'HEAT_Vstupní údaje'!AL109,"")</f>
        <v/>
      </c>
      <c r="AN15" s="4" t="str">
        <f>IF(AN$3&gt;0,'HEAT_Vstupní údaje'!AM109,"")</f>
        <v/>
      </c>
      <c r="AO15" s="4" t="str">
        <f>IF(AO$3&gt;0,'HEAT_Vstupní údaje'!AN109,"")</f>
        <v/>
      </c>
      <c r="AP15" s="4" t="str">
        <f>IF(AP$3&gt;0,'HEAT_Vstupní údaje'!AO109,"")</f>
        <v/>
      </c>
      <c r="AQ15" s="4" t="str">
        <f>IF(AQ$3&gt;0,'HEAT_Vstupní údaje'!AP109,"")</f>
        <v/>
      </c>
      <c r="AR15" s="4" t="str">
        <f>IF(AR$3&gt;0,'HEAT_Vstupní údaje'!AQ109,"")</f>
        <v/>
      </c>
    </row>
    <row r="16" spans="1:45" s="3" customFormat="1" x14ac:dyDescent="0.25">
      <c r="A16" s="65"/>
      <c r="B16" s="67" t="s">
        <v>68</v>
      </c>
      <c r="C16" s="68" t="s">
        <v>63</v>
      </c>
      <c r="D16" s="69"/>
      <c r="E16" s="70"/>
      <c r="F16" s="5" t="str">
        <f t="shared" ref="F16:J16" si="12">IF(F$3&gt;0,MIN(F15,F13),"")</f>
        <v/>
      </c>
      <c r="G16" s="5" t="str">
        <f t="shared" si="12"/>
        <v/>
      </c>
      <c r="H16" s="5" t="str">
        <f t="shared" si="12"/>
        <v/>
      </c>
      <c r="I16" s="5" t="str">
        <f t="shared" si="12"/>
        <v/>
      </c>
      <c r="J16" s="5" t="str">
        <f t="shared" si="12"/>
        <v/>
      </c>
      <c r="K16" s="5" t="str">
        <f>IF(K$3&gt;0,MIN(K15,K13),"")</f>
        <v/>
      </c>
      <c r="L16" s="5" t="str">
        <f t="shared" ref="L16:AR16" si="13">IF(L$3&gt;0,MIN(L15,L13),"")</f>
        <v/>
      </c>
      <c r="M16" s="5" t="str">
        <f t="shared" si="13"/>
        <v/>
      </c>
      <c r="N16" s="5" t="str">
        <f t="shared" si="13"/>
        <v/>
      </c>
      <c r="O16" s="5" t="str">
        <f t="shared" si="13"/>
        <v/>
      </c>
      <c r="P16" s="5" t="str">
        <f t="shared" si="13"/>
        <v/>
      </c>
      <c r="Q16" s="5" t="str">
        <f t="shared" si="13"/>
        <v/>
      </c>
      <c r="R16" s="5" t="str">
        <f t="shared" si="13"/>
        <v/>
      </c>
      <c r="S16" s="5" t="str">
        <f t="shared" si="13"/>
        <v/>
      </c>
      <c r="T16" s="5" t="str">
        <f t="shared" si="13"/>
        <v/>
      </c>
      <c r="U16" s="5" t="str">
        <f t="shared" si="13"/>
        <v/>
      </c>
      <c r="V16" s="5" t="str">
        <f t="shared" si="13"/>
        <v/>
      </c>
      <c r="W16" s="5" t="str">
        <f t="shared" si="13"/>
        <v/>
      </c>
      <c r="X16" s="5" t="str">
        <f t="shared" si="13"/>
        <v/>
      </c>
      <c r="Y16" s="5" t="str">
        <f t="shared" si="13"/>
        <v/>
      </c>
      <c r="Z16" s="5" t="str">
        <f t="shared" si="13"/>
        <v/>
      </c>
      <c r="AA16" s="5" t="str">
        <f t="shared" si="13"/>
        <v/>
      </c>
      <c r="AB16" s="5" t="str">
        <f t="shared" si="13"/>
        <v/>
      </c>
      <c r="AC16" s="5" t="str">
        <f t="shared" si="13"/>
        <v/>
      </c>
      <c r="AD16" s="5" t="str">
        <f t="shared" si="13"/>
        <v/>
      </c>
      <c r="AE16" s="5" t="str">
        <f t="shared" si="13"/>
        <v/>
      </c>
      <c r="AF16" s="5" t="str">
        <f t="shared" si="13"/>
        <v/>
      </c>
      <c r="AG16" s="5" t="str">
        <f t="shared" si="13"/>
        <v/>
      </c>
      <c r="AH16" s="5" t="str">
        <f t="shared" si="13"/>
        <v/>
      </c>
      <c r="AI16" s="5" t="str">
        <f t="shared" si="13"/>
        <v/>
      </c>
      <c r="AJ16" s="5" t="str">
        <f t="shared" si="13"/>
        <v/>
      </c>
      <c r="AK16" s="5" t="str">
        <f t="shared" si="13"/>
        <v/>
      </c>
      <c r="AL16" s="5" t="str">
        <f t="shared" si="13"/>
        <v/>
      </c>
      <c r="AM16" s="5" t="str">
        <f t="shared" si="13"/>
        <v/>
      </c>
      <c r="AN16" s="5" t="str">
        <f t="shared" si="13"/>
        <v/>
      </c>
      <c r="AO16" s="5" t="str">
        <f t="shared" si="13"/>
        <v/>
      </c>
      <c r="AP16" s="5" t="str">
        <f t="shared" si="13"/>
        <v/>
      </c>
      <c r="AQ16" s="5" t="str">
        <f t="shared" si="13"/>
        <v/>
      </c>
      <c r="AR16" s="5" t="str">
        <f t="shared" si="13"/>
        <v/>
      </c>
      <c r="AS16" s="45"/>
    </row>
    <row r="17" spans="1:45" s="10" customFormat="1" x14ac:dyDescent="0.25">
      <c r="A17" s="13"/>
      <c r="B17" s="13"/>
      <c r="C17" s="13"/>
      <c r="D17" s="13"/>
      <c r="E17" s="13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45" s="84" customFormat="1" x14ac:dyDescent="0.25">
      <c r="A18" s="79"/>
      <c r="B18" s="80" t="s">
        <v>62</v>
      </c>
      <c r="C18" s="81" t="s">
        <v>69</v>
      </c>
      <c r="D18" s="79"/>
      <c r="E18" s="82"/>
      <c r="F18" s="83" t="str">
        <f t="shared" ref="F18:J18" si="14">IF(F$3&gt;0,IF(F7=0,0,0.065*(-$D$50)*(1.01^F3)/(F7/1000)),"")</f>
        <v/>
      </c>
      <c r="G18" s="83" t="str">
        <f t="shared" si="14"/>
        <v/>
      </c>
      <c r="H18" s="83"/>
      <c r="I18" s="83" t="str">
        <f t="shared" si="14"/>
        <v/>
      </c>
      <c r="J18" s="83" t="str">
        <f t="shared" si="14"/>
        <v/>
      </c>
      <c r="K18" s="83" t="str">
        <f>IF(K$3&gt;0,IF(K7=0,0,0.065*(-$D$50)*(1.01^K3)/(K7/1000)),"")</f>
        <v/>
      </c>
      <c r="L18" s="83" t="str">
        <f t="shared" ref="L18:AR18" si="15">IF(L$3&gt;0,IF(L7=0,0,0.065*(-$D$50)*(1.01^L3)/(L7/1000)),"")</f>
        <v/>
      </c>
      <c r="M18" s="83" t="str">
        <f t="shared" si="15"/>
        <v/>
      </c>
      <c r="N18" s="83" t="str">
        <f t="shared" si="15"/>
        <v/>
      </c>
      <c r="O18" s="83" t="str">
        <f t="shared" si="15"/>
        <v/>
      </c>
      <c r="P18" s="83" t="str">
        <f t="shared" si="15"/>
        <v/>
      </c>
      <c r="Q18" s="83" t="str">
        <f t="shared" si="15"/>
        <v/>
      </c>
      <c r="R18" s="83" t="str">
        <f t="shared" si="15"/>
        <v/>
      </c>
      <c r="S18" s="83" t="str">
        <f t="shared" si="15"/>
        <v/>
      </c>
      <c r="T18" s="83" t="str">
        <f t="shared" si="15"/>
        <v/>
      </c>
      <c r="U18" s="83" t="str">
        <f t="shared" si="15"/>
        <v/>
      </c>
      <c r="V18" s="83" t="str">
        <f t="shared" si="15"/>
        <v/>
      </c>
      <c r="W18" s="83" t="str">
        <f t="shared" si="15"/>
        <v/>
      </c>
      <c r="X18" s="83" t="str">
        <f t="shared" si="15"/>
        <v/>
      </c>
      <c r="Y18" s="83" t="str">
        <f t="shared" si="15"/>
        <v/>
      </c>
      <c r="Z18" s="83" t="str">
        <f t="shared" si="15"/>
        <v/>
      </c>
      <c r="AA18" s="83" t="str">
        <f t="shared" si="15"/>
        <v/>
      </c>
      <c r="AB18" s="83" t="str">
        <f t="shared" si="15"/>
        <v/>
      </c>
      <c r="AC18" s="83" t="str">
        <f t="shared" si="15"/>
        <v/>
      </c>
      <c r="AD18" s="83" t="str">
        <f t="shared" si="15"/>
        <v/>
      </c>
      <c r="AE18" s="83" t="str">
        <f t="shared" si="15"/>
        <v/>
      </c>
      <c r="AF18" s="83" t="str">
        <f t="shared" si="15"/>
        <v/>
      </c>
      <c r="AG18" s="83" t="str">
        <f t="shared" si="15"/>
        <v/>
      </c>
      <c r="AH18" s="83" t="str">
        <f t="shared" si="15"/>
        <v/>
      </c>
      <c r="AI18" s="83" t="str">
        <f t="shared" si="15"/>
        <v/>
      </c>
      <c r="AJ18" s="83" t="str">
        <f t="shared" si="15"/>
        <v/>
      </c>
      <c r="AK18" s="83" t="str">
        <f t="shared" si="15"/>
        <v/>
      </c>
      <c r="AL18" s="83" t="str">
        <f t="shared" si="15"/>
        <v/>
      </c>
      <c r="AM18" s="83" t="str">
        <f t="shared" si="15"/>
        <v/>
      </c>
      <c r="AN18" s="83" t="str">
        <f t="shared" si="15"/>
        <v/>
      </c>
      <c r="AO18" s="83" t="str">
        <f t="shared" si="15"/>
        <v/>
      </c>
      <c r="AP18" s="83" t="str">
        <f t="shared" si="15"/>
        <v/>
      </c>
      <c r="AQ18" s="83" t="str">
        <f t="shared" si="15"/>
        <v/>
      </c>
      <c r="AR18" s="83" t="str">
        <f t="shared" si="15"/>
        <v/>
      </c>
    </row>
    <row r="19" spans="1:45" s="84" customFormat="1" x14ac:dyDescent="0.25">
      <c r="A19" s="79"/>
      <c r="B19" s="80" t="s">
        <v>70</v>
      </c>
      <c r="C19" s="81" t="s">
        <v>69</v>
      </c>
      <c r="D19" s="79"/>
      <c r="E19" s="82"/>
      <c r="F19" s="83" t="str">
        <f t="shared" ref="F19:J19" si="16">IF(F$3&gt;0,IF(F7=0,0,(+-F34-F39)*(F7/F8)/(F7/1000)),"")</f>
        <v/>
      </c>
      <c r="G19" s="83" t="str">
        <f t="shared" si="16"/>
        <v/>
      </c>
      <c r="H19" s="83" t="str">
        <f t="shared" si="16"/>
        <v/>
      </c>
      <c r="I19" s="83" t="str">
        <f t="shared" si="16"/>
        <v/>
      </c>
      <c r="J19" s="83" t="str">
        <f t="shared" si="16"/>
        <v/>
      </c>
      <c r="K19" s="83" t="str">
        <f>IF(K$3&gt;0,IF(K7=0,0,(+-K34-K39)*(K7/K8)/(K7/1000)),"")</f>
        <v/>
      </c>
      <c r="L19" s="83" t="str">
        <f t="shared" ref="L19:AR19" si="17">IF(L$3&gt;0,IF(L7=0,0,(+-L34-L39)*(L7/L8)/(L7/1000)),"")</f>
        <v/>
      </c>
      <c r="M19" s="83" t="str">
        <f t="shared" si="17"/>
        <v/>
      </c>
      <c r="N19" s="83" t="str">
        <f t="shared" si="17"/>
        <v/>
      </c>
      <c r="O19" s="83" t="str">
        <f t="shared" si="17"/>
        <v/>
      </c>
      <c r="P19" s="83" t="str">
        <f t="shared" si="17"/>
        <v/>
      </c>
      <c r="Q19" s="83" t="str">
        <f t="shared" si="17"/>
        <v/>
      </c>
      <c r="R19" s="83" t="str">
        <f t="shared" si="17"/>
        <v/>
      </c>
      <c r="S19" s="83" t="str">
        <f t="shared" si="17"/>
        <v/>
      </c>
      <c r="T19" s="83" t="str">
        <f t="shared" si="17"/>
        <v/>
      </c>
      <c r="U19" s="83" t="str">
        <f t="shared" si="17"/>
        <v/>
      </c>
      <c r="V19" s="83" t="str">
        <f t="shared" si="17"/>
        <v/>
      </c>
      <c r="W19" s="83" t="str">
        <f t="shared" si="17"/>
        <v/>
      </c>
      <c r="X19" s="83" t="str">
        <f t="shared" si="17"/>
        <v/>
      </c>
      <c r="Y19" s="83" t="str">
        <f t="shared" si="17"/>
        <v/>
      </c>
      <c r="Z19" s="83" t="str">
        <f t="shared" si="17"/>
        <v/>
      </c>
      <c r="AA19" s="83" t="str">
        <f t="shared" si="17"/>
        <v/>
      </c>
      <c r="AB19" s="83" t="str">
        <f t="shared" si="17"/>
        <v/>
      </c>
      <c r="AC19" s="83" t="str">
        <f t="shared" si="17"/>
        <v/>
      </c>
      <c r="AD19" s="83" t="str">
        <f t="shared" si="17"/>
        <v/>
      </c>
      <c r="AE19" s="83" t="str">
        <f t="shared" si="17"/>
        <v/>
      </c>
      <c r="AF19" s="83" t="str">
        <f t="shared" si="17"/>
        <v/>
      </c>
      <c r="AG19" s="83" t="str">
        <f t="shared" si="17"/>
        <v/>
      </c>
      <c r="AH19" s="83" t="str">
        <f t="shared" si="17"/>
        <v/>
      </c>
      <c r="AI19" s="83" t="str">
        <f t="shared" si="17"/>
        <v/>
      </c>
      <c r="AJ19" s="83" t="str">
        <f t="shared" si="17"/>
        <v/>
      </c>
      <c r="AK19" s="83" t="str">
        <f t="shared" si="17"/>
        <v/>
      </c>
      <c r="AL19" s="83" t="str">
        <f t="shared" si="17"/>
        <v/>
      </c>
      <c r="AM19" s="83" t="str">
        <f t="shared" si="17"/>
        <v/>
      </c>
      <c r="AN19" s="83" t="str">
        <f t="shared" si="17"/>
        <v/>
      </c>
      <c r="AO19" s="83" t="str">
        <f t="shared" si="17"/>
        <v/>
      </c>
      <c r="AP19" s="83" t="str">
        <f t="shared" si="17"/>
        <v/>
      </c>
      <c r="AQ19" s="83" t="str">
        <f t="shared" si="17"/>
        <v/>
      </c>
      <c r="AR19" s="83" t="str">
        <f t="shared" si="17"/>
        <v/>
      </c>
    </row>
    <row r="20" spans="1:45" s="84" customFormat="1" x14ac:dyDescent="0.25">
      <c r="A20" s="79"/>
      <c r="B20" s="80" t="s">
        <v>71</v>
      </c>
      <c r="C20" s="81" t="s">
        <v>69</v>
      </c>
      <c r="D20" s="79"/>
      <c r="E20" s="82"/>
      <c r="F20" s="83" t="str">
        <f t="shared" ref="F20:J20" si="18">IF(F$3&gt;0,IF(F7=0,0,+-(F32+F33)*(F7/F8)/(F7/1000)),"")</f>
        <v/>
      </c>
      <c r="G20" s="83" t="str">
        <f t="shared" si="18"/>
        <v/>
      </c>
      <c r="H20" s="83" t="str">
        <f t="shared" si="18"/>
        <v/>
      </c>
      <c r="I20" s="83" t="str">
        <f t="shared" si="18"/>
        <v/>
      </c>
      <c r="J20" s="83" t="str">
        <f t="shared" si="18"/>
        <v/>
      </c>
      <c r="K20" s="83" t="str">
        <f>IF(K$3&gt;0,IF(K7=0,0,+-(K32+K33)*(K7/K8)/(K7/1000)),"")</f>
        <v/>
      </c>
      <c r="L20" s="83" t="str">
        <f t="shared" ref="L20:AR20" si="19">IF(L$3&gt;0,IF(L7=0,0,+-(L32+L33)*(L7/L8)/(L7/1000)),"")</f>
        <v/>
      </c>
      <c r="M20" s="83" t="str">
        <f t="shared" si="19"/>
        <v/>
      </c>
      <c r="N20" s="83" t="str">
        <f t="shared" si="19"/>
        <v/>
      </c>
      <c r="O20" s="83" t="str">
        <f t="shared" si="19"/>
        <v/>
      </c>
      <c r="P20" s="83" t="str">
        <f t="shared" si="19"/>
        <v/>
      </c>
      <c r="Q20" s="83" t="str">
        <f t="shared" si="19"/>
        <v/>
      </c>
      <c r="R20" s="83" t="str">
        <f t="shared" si="19"/>
        <v/>
      </c>
      <c r="S20" s="83" t="str">
        <f t="shared" si="19"/>
        <v/>
      </c>
      <c r="T20" s="83" t="str">
        <f t="shared" si="19"/>
        <v/>
      </c>
      <c r="U20" s="83" t="str">
        <f t="shared" si="19"/>
        <v/>
      </c>
      <c r="V20" s="83" t="str">
        <f t="shared" si="19"/>
        <v/>
      </c>
      <c r="W20" s="83" t="str">
        <f t="shared" si="19"/>
        <v/>
      </c>
      <c r="X20" s="83" t="str">
        <f t="shared" si="19"/>
        <v/>
      </c>
      <c r="Y20" s="83" t="str">
        <f t="shared" si="19"/>
        <v/>
      </c>
      <c r="Z20" s="83" t="str">
        <f t="shared" si="19"/>
        <v/>
      </c>
      <c r="AA20" s="83" t="str">
        <f t="shared" si="19"/>
        <v/>
      </c>
      <c r="AB20" s="83" t="str">
        <f t="shared" si="19"/>
        <v/>
      </c>
      <c r="AC20" s="83" t="str">
        <f t="shared" si="19"/>
        <v/>
      </c>
      <c r="AD20" s="83" t="str">
        <f t="shared" si="19"/>
        <v/>
      </c>
      <c r="AE20" s="83" t="str">
        <f t="shared" si="19"/>
        <v/>
      </c>
      <c r="AF20" s="83" t="str">
        <f t="shared" si="19"/>
        <v/>
      </c>
      <c r="AG20" s="83" t="str">
        <f t="shared" si="19"/>
        <v/>
      </c>
      <c r="AH20" s="83" t="str">
        <f t="shared" si="19"/>
        <v/>
      </c>
      <c r="AI20" s="83" t="str">
        <f t="shared" si="19"/>
        <v/>
      </c>
      <c r="AJ20" s="83" t="str">
        <f t="shared" si="19"/>
        <v/>
      </c>
      <c r="AK20" s="83" t="str">
        <f t="shared" si="19"/>
        <v/>
      </c>
      <c r="AL20" s="83" t="str">
        <f t="shared" si="19"/>
        <v/>
      </c>
      <c r="AM20" s="83" t="str">
        <f t="shared" si="19"/>
        <v/>
      </c>
      <c r="AN20" s="83" t="str">
        <f t="shared" si="19"/>
        <v/>
      </c>
      <c r="AO20" s="83" t="str">
        <f t="shared" si="19"/>
        <v/>
      </c>
      <c r="AP20" s="83" t="str">
        <f t="shared" si="19"/>
        <v/>
      </c>
      <c r="AQ20" s="83" t="str">
        <f t="shared" si="19"/>
        <v/>
      </c>
      <c r="AR20" s="83" t="str">
        <f t="shared" si="19"/>
        <v/>
      </c>
    </row>
    <row r="21" spans="1:45" s="84" customFormat="1" x14ac:dyDescent="0.25">
      <c r="A21" s="79"/>
      <c r="B21" s="85" t="s">
        <v>72</v>
      </c>
      <c r="C21" s="81" t="s">
        <v>69</v>
      </c>
      <c r="D21" s="79"/>
      <c r="E21" s="82"/>
      <c r="F21" s="83" t="str">
        <f t="shared" ref="F21:J21" si="20">IF(F$3&gt;0,SUM(F18:F20),"")</f>
        <v/>
      </c>
      <c r="G21" s="83" t="str">
        <f t="shared" si="20"/>
        <v/>
      </c>
      <c r="H21" s="83" t="str">
        <f t="shared" si="20"/>
        <v/>
      </c>
      <c r="I21" s="83" t="str">
        <f t="shared" si="20"/>
        <v/>
      </c>
      <c r="J21" s="83" t="str">
        <f t="shared" si="20"/>
        <v/>
      </c>
      <c r="K21" s="83" t="str">
        <f>IF(K$3&gt;0,SUM(K18:K20),"")</f>
        <v/>
      </c>
      <c r="L21" s="83" t="str">
        <f t="shared" ref="L21:AR21" si="21">IF(L$3&gt;0,SUM(L18:L20),"")</f>
        <v/>
      </c>
      <c r="M21" s="83" t="str">
        <f t="shared" si="21"/>
        <v/>
      </c>
      <c r="N21" s="83" t="str">
        <f t="shared" si="21"/>
        <v/>
      </c>
      <c r="O21" s="83" t="str">
        <f t="shared" si="21"/>
        <v/>
      </c>
      <c r="P21" s="83" t="str">
        <f t="shared" si="21"/>
        <v/>
      </c>
      <c r="Q21" s="83" t="str">
        <f t="shared" si="21"/>
        <v/>
      </c>
      <c r="R21" s="83" t="str">
        <f t="shared" si="21"/>
        <v/>
      </c>
      <c r="S21" s="83" t="str">
        <f t="shared" si="21"/>
        <v/>
      </c>
      <c r="T21" s="83" t="str">
        <f t="shared" si="21"/>
        <v/>
      </c>
      <c r="U21" s="83" t="str">
        <f t="shared" si="21"/>
        <v/>
      </c>
      <c r="V21" s="83" t="str">
        <f t="shared" si="21"/>
        <v/>
      </c>
      <c r="W21" s="83" t="str">
        <f t="shared" si="21"/>
        <v/>
      </c>
      <c r="X21" s="83" t="str">
        <f t="shared" si="21"/>
        <v/>
      </c>
      <c r="Y21" s="83" t="str">
        <f t="shared" si="21"/>
        <v/>
      </c>
      <c r="Z21" s="83" t="str">
        <f t="shared" si="21"/>
        <v/>
      </c>
      <c r="AA21" s="83" t="str">
        <f t="shared" si="21"/>
        <v/>
      </c>
      <c r="AB21" s="83" t="str">
        <f t="shared" si="21"/>
        <v/>
      </c>
      <c r="AC21" s="83" t="str">
        <f t="shared" si="21"/>
        <v/>
      </c>
      <c r="AD21" s="83" t="str">
        <f t="shared" si="21"/>
        <v/>
      </c>
      <c r="AE21" s="83" t="str">
        <f t="shared" si="21"/>
        <v/>
      </c>
      <c r="AF21" s="83" t="str">
        <f t="shared" si="21"/>
        <v/>
      </c>
      <c r="AG21" s="83" t="str">
        <f t="shared" si="21"/>
        <v/>
      </c>
      <c r="AH21" s="83" t="str">
        <f t="shared" si="21"/>
        <v/>
      </c>
      <c r="AI21" s="83" t="str">
        <f t="shared" si="21"/>
        <v/>
      </c>
      <c r="AJ21" s="83" t="str">
        <f t="shared" si="21"/>
        <v/>
      </c>
      <c r="AK21" s="83" t="str">
        <f t="shared" si="21"/>
        <v/>
      </c>
      <c r="AL21" s="83" t="str">
        <f t="shared" si="21"/>
        <v/>
      </c>
      <c r="AM21" s="83" t="str">
        <f t="shared" si="21"/>
        <v/>
      </c>
      <c r="AN21" s="83" t="str">
        <f t="shared" si="21"/>
        <v/>
      </c>
      <c r="AO21" s="83" t="str">
        <f t="shared" si="21"/>
        <v/>
      </c>
      <c r="AP21" s="83" t="str">
        <f t="shared" si="21"/>
        <v/>
      </c>
      <c r="AQ21" s="83" t="str">
        <f t="shared" si="21"/>
        <v/>
      </c>
      <c r="AR21" s="83" t="str">
        <f t="shared" si="21"/>
        <v/>
      </c>
    </row>
    <row r="22" spans="1:45" s="10" customFormat="1" x14ac:dyDescent="0.25">
      <c r="B22" s="39"/>
      <c r="C22" s="76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45" s="3" customFormat="1" x14ac:dyDescent="0.25">
      <c r="B23" s="86" t="s">
        <v>73</v>
      </c>
      <c r="C23" s="71" t="s">
        <v>69</v>
      </c>
      <c r="D23" s="72"/>
      <c r="E23" s="73"/>
      <c r="F23" s="4" t="str">
        <f>IF(F$3&gt;0,'HEAT_Vstupní údaje'!E111,"")</f>
        <v/>
      </c>
      <c r="G23" s="4" t="str">
        <f>IF(G$3&gt;0,'HEAT_Vstupní údaje'!F111,"")</f>
        <v/>
      </c>
      <c r="H23" s="4" t="str">
        <f>IF(H$3&gt;0,'HEAT_Vstupní údaje'!G111,"")</f>
        <v/>
      </c>
      <c r="I23" s="4" t="str">
        <f>IF(I$3&gt;0,'HEAT_Vstupní údaje'!H111,"")</f>
        <v/>
      </c>
      <c r="J23" s="4" t="str">
        <f>IF(J$3&gt;0,'HEAT_Vstupní údaje'!I111,"")</f>
        <v/>
      </c>
      <c r="K23" s="4" t="str">
        <f>IF(K$3&gt;0,'HEAT_Vstupní údaje'!J111,"")</f>
        <v/>
      </c>
      <c r="L23" s="4" t="str">
        <f>IF(L$3&gt;0,'HEAT_Vstupní údaje'!K111,"")</f>
        <v/>
      </c>
      <c r="M23" s="4" t="str">
        <f>IF(M$3&gt;0,'HEAT_Vstupní údaje'!L111,"")</f>
        <v/>
      </c>
      <c r="N23" s="4" t="str">
        <f>IF(N$3&gt;0,'HEAT_Vstupní údaje'!M111,"")</f>
        <v/>
      </c>
      <c r="O23" s="4" t="str">
        <f>IF(O$3&gt;0,'HEAT_Vstupní údaje'!N111,"")</f>
        <v/>
      </c>
      <c r="P23" s="4" t="str">
        <f>IF(P$3&gt;0,'HEAT_Vstupní údaje'!O111,"")</f>
        <v/>
      </c>
      <c r="Q23" s="4" t="str">
        <f>IF(Q$3&gt;0,'HEAT_Vstupní údaje'!P111,"")</f>
        <v/>
      </c>
      <c r="R23" s="4" t="str">
        <f>IF(R$3&gt;0,'HEAT_Vstupní údaje'!Q111,"")</f>
        <v/>
      </c>
      <c r="S23" s="4" t="str">
        <f>IF(S$3&gt;0,'HEAT_Vstupní údaje'!R111,"")</f>
        <v/>
      </c>
      <c r="T23" s="4" t="str">
        <f>IF(T$3&gt;0,'HEAT_Vstupní údaje'!S111,"")</f>
        <v/>
      </c>
      <c r="U23" s="4" t="str">
        <f>IF(U$3&gt;0,'HEAT_Vstupní údaje'!T111,"")</f>
        <v/>
      </c>
      <c r="V23" s="4" t="str">
        <f>IF(V$3&gt;0,'HEAT_Vstupní údaje'!U111,"")</f>
        <v/>
      </c>
      <c r="W23" s="4" t="str">
        <f>IF(W$3&gt;0,'HEAT_Vstupní údaje'!V111,"")</f>
        <v/>
      </c>
      <c r="X23" s="4" t="str">
        <f>IF(X$3&gt;0,'HEAT_Vstupní údaje'!W111,"")</f>
        <v/>
      </c>
      <c r="Y23" s="4" t="str">
        <f>IF(Y$3&gt;0,'HEAT_Vstupní údaje'!X111,"")</f>
        <v/>
      </c>
      <c r="Z23" s="4" t="str">
        <f>IF(Z$3&gt;0,'HEAT_Vstupní údaje'!Y111,"")</f>
        <v/>
      </c>
      <c r="AA23" s="4" t="str">
        <f>IF(AA$3&gt;0,'HEAT_Vstupní údaje'!Z111,"")</f>
        <v/>
      </c>
      <c r="AB23" s="4" t="str">
        <f>IF(AB$3&gt;0,'HEAT_Vstupní údaje'!AA111,"")</f>
        <v/>
      </c>
      <c r="AC23" s="4" t="str">
        <f>IF(AC$3&gt;0,'HEAT_Vstupní údaje'!AB111,"")</f>
        <v/>
      </c>
      <c r="AD23" s="4" t="str">
        <f>IF(AD$3&gt;0,'HEAT_Vstupní údaje'!AC111,"")</f>
        <v/>
      </c>
      <c r="AE23" s="4" t="str">
        <f>IF(AE$3&gt;0,'HEAT_Vstupní údaje'!AD111,"")</f>
        <v/>
      </c>
      <c r="AF23" s="4" t="str">
        <f>IF(AF$3&gt;0,'HEAT_Vstupní údaje'!AE111,"")</f>
        <v/>
      </c>
      <c r="AG23" s="4" t="str">
        <f>IF(AG$3&gt;0,'HEAT_Vstupní údaje'!AF111,"")</f>
        <v/>
      </c>
      <c r="AH23" s="4" t="str">
        <f>IF(AH$3&gt;0,'HEAT_Vstupní údaje'!AG111,"")</f>
        <v/>
      </c>
      <c r="AI23" s="4" t="str">
        <f>IF(AI$3&gt;0,'HEAT_Vstupní údaje'!AH111,"")</f>
        <v/>
      </c>
      <c r="AJ23" s="4" t="str">
        <f>IF(AJ$3&gt;0,'HEAT_Vstupní údaje'!AI111,"")</f>
        <v/>
      </c>
      <c r="AK23" s="4" t="str">
        <f>IF(AK$3&gt;0,'HEAT_Vstupní údaje'!AJ111,"")</f>
        <v/>
      </c>
      <c r="AL23" s="4" t="str">
        <f>IF(AL$3&gt;0,'HEAT_Vstupní údaje'!AK111,"")</f>
        <v/>
      </c>
      <c r="AM23" s="4" t="str">
        <f>IF(AM$3&gt;0,'HEAT_Vstupní údaje'!AL111,"")</f>
        <v/>
      </c>
      <c r="AN23" s="4" t="str">
        <f>IF(AN$3&gt;0,'HEAT_Vstupní údaje'!AM111,"")</f>
        <v/>
      </c>
      <c r="AO23" s="4" t="str">
        <f>IF(AO$3&gt;0,'HEAT_Vstupní údaje'!AN111,"")</f>
        <v/>
      </c>
      <c r="AP23" s="4" t="str">
        <f>IF(AP$3&gt;0,'HEAT_Vstupní údaje'!AO111,"")</f>
        <v/>
      </c>
      <c r="AQ23" s="4" t="str">
        <f>IF(AQ$3&gt;0,'HEAT_Vstupní údaje'!AP111,"")</f>
        <v/>
      </c>
      <c r="AR23" s="4" t="str">
        <f>IF(AR$3&gt;0,'HEAT_Vstupní údaje'!AQ111,"")</f>
        <v/>
      </c>
    </row>
    <row r="24" spans="1:45" s="10" customFormat="1" x14ac:dyDescent="0.25">
      <c r="L24" s="32"/>
    </row>
    <row r="25" spans="1:45" s="10" customFormat="1" x14ac:dyDescent="0.25">
      <c r="A25" s="20" t="s">
        <v>74</v>
      </c>
      <c r="C25" s="76"/>
      <c r="D25" s="87"/>
      <c r="E25" s="87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45" s="3" customFormat="1" x14ac:dyDescent="0.25">
      <c r="A26" s="65"/>
      <c r="B26" s="67" t="s">
        <v>75</v>
      </c>
      <c r="C26" s="68" t="s">
        <v>76</v>
      </c>
      <c r="D26" s="69"/>
      <c r="E26" s="70"/>
      <c r="F26" s="5" t="str">
        <f t="shared" ref="F26:J26" si="22">IF(F$3&gt;0,F16*F5/1000,"")</f>
        <v/>
      </c>
      <c r="G26" s="5" t="str">
        <f t="shared" si="22"/>
        <v/>
      </c>
      <c r="H26" s="5" t="str">
        <f t="shared" si="22"/>
        <v/>
      </c>
      <c r="I26" s="5" t="str">
        <f t="shared" si="22"/>
        <v/>
      </c>
      <c r="J26" s="5" t="str">
        <f t="shared" si="22"/>
        <v/>
      </c>
      <c r="K26" s="5" t="str">
        <f>IF(K$3&gt;0,K16*K5/1000,"")</f>
        <v/>
      </c>
      <c r="L26" s="5" t="str">
        <f t="shared" ref="L26:AR26" si="23">IF(L$3&gt;0,L16*L5/1000,"")</f>
        <v/>
      </c>
      <c r="M26" s="5" t="str">
        <f t="shared" si="23"/>
        <v/>
      </c>
      <c r="N26" s="5" t="str">
        <f t="shared" si="23"/>
        <v/>
      </c>
      <c r="O26" s="5" t="str">
        <f t="shared" si="23"/>
        <v/>
      </c>
      <c r="P26" s="5" t="str">
        <f t="shared" si="23"/>
        <v/>
      </c>
      <c r="Q26" s="5" t="str">
        <f t="shared" si="23"/>
        <v/>
      </c>
      <c r="R26" s="5" t="str">
        <f t="shared" si="23"/>
        <v/>
      </c>
      <c r="S26" s="5" t="str">
        <f t="shared" si="23"/>
        <v/>
      </c>
      <c r="T26" s="5" t="str">
        <f t="shared" si="23"/>
        <v/>
      </c>
      <c r="U26" s="5" t="str">
        <f t="shared" si="23"/>
        <v/>
      </c>
      <c r="V26" s="5" t="str">
        <f t="shared" si="23"/>
        <v/>
      </c>
      <c r="W26" s="5" t="str">
        <f t="shared" si="23"/>
        <v/>
      </c>
      <c r="X26" s="5" t="str">
        <f t="shared" si="23"/>
        <v/>
      </c>
      <c r="Y26" s="5" t="str">
        <f t="shared" si="23"/>
        <v/>
      </c>
      <c r="Z26" s="5" t="str">
        <f t="shared" si="23"/>
        <v/>
      </c>
      <c r="AA26" s="5" t="str">
        <f t="shared" si="23"/>
        <v/>
      </c>
      <c r="AB26" s="5" t="str">
        <f t="shared" si="23"/>
        <v/>
      </c>
      <c r="AC26" s="5" t="str">
        <f t="shared" si="23"/>
        <v/>
      </c>
      <c r="AD26" s="5" t="str">
        <f t="shared" si="23"/>
        <v/>
      </c>
      <c r="AE26" s="5" t="str">
        <f t="shared" si="23"/>
        <v/>
      </c>
      <c r="AF26" s="5" t="str">
        <f t="shared" si="23"/>
        <v/>
      </c>
      <c r="AG26" s="5" t="str">
        <f t="shared" si="23"/>
        <v/>
      </c>
      <c r="AH26" s="5" t="str">
        <f t="shared" si="23"/>
        <v/>
      </c>
      <c r="AI26" s="5" t="str">
        <f t="shared" si="23"/>
        <v/>
      </c>
      <c r="AJ26" s="5" t="str">
        <f t="shared" si="23"/>
        <v/>
      </c>
      <c r="AK26" s="5" t="str">
        <f t="shared" si="23"/>
        <v/>
      </c>
      <c r="AL26" s="5" t="str">
        <f t="shared" si="23"/>
        <v/>
      </c>
      <c r="AM26" s="5" t="str">
        <f t="shared" si="23"/>
        <v/>
      </c>
      <c r="AN26" s="5" t="str">
        <f t="shared" si="23"/>
        <v/>
      </c>
      <c r="AO26" s="5" t="str">
        <f t="shared" si="23"/>
        <v/>
      </c>
      <c r="AP26" s="5" t="str">
        <f t="shared" si="23"/>
        <v/>
      </c>
      <c r="AQ26" s="5" t="str">
        <f t="shared" si="23"/>
        <v/>
      </c>
      <c r="AR26" s="5" t="str">
        <f t="shared" si="23"/>
        <v/>
      </c>
      <c r="AS26" s="45"/>
    </row>
    <row r="27" spans="1:45" s="3" customFormat="1" x14ac:dyDescent="0.25">
      <c r="A27" s="65"/>
      <c r="B27" s="67" t="s">
        <v>77</v>
      </c>
      <c r="C27" s="68" t="s">
        <v>76</v>
      </c>
      <c r="D27" s="69"/>
      <c r="E27" s="70"/>
      <c r="F27" s="5" t="str">
        <f t="shared" ref="F27:J27" si="24">IF(F$3&gt;0,F7*F23/1000,"")</f>
        <v/>
      </c>
      <c r="G27" s="5" t="str">
        <f t="shared" si="24"/>
        <v/>
      </c>
      <c r="H27" s="5" t="str">
        <f t="shared" si="24"/>
        <v/>
      </c>
      <c r="I27" s="5" t="str">
        <f t="shared" si="24"/>
        <v/>
      </c>
      <c r="J27" s="5" t="str">
        <f t="shared" si="24"/>
        <v/>
      </c>
      <c r="K27" s="5" t="str">
        <f>IF(K$3&gt;0,K7*K23/1000,"")</f>
        <v/>
      </c>
      <c r="L27" s="5" t="str">
        <f t="shared" ref="L27:AR27" si="25">IF(L$3&gt;0,L7*L23/1000,"")</f>
        <v/>
      </c>
      <c r="M27" s="5" t="str">
        <f t="shared" si="25"/>
        <v/>
      </c>
      <c r="N27" s="5" t="str">
        <f t="shared" si="25"/>
        <v/>
      </c>
      <c r="O27" s="5" t="str">
        <f t="shared" si="25"/>
        <v/>
      </c>
      <c r="P27" s="5" t="str">
        <f t="shared" si="25"/>
        <v/>
      </c>
      <c r="Q27" s="5" t="str">
        <f t="shared" si="25"/>
        <v/>
      </c>
      <c r="R27" s="5" t="str">
        <f t="shared" si="25"/>
        <v/>
      </c>
      <c r="S27" s="5" t="str">
        <f t="shared" si="25"/>
        <v/>
      </c>
      <c r="T27" s="5" t="str">
        <f t="shared" si="25"/>
        <v/>
      </c>
      <c r="U27" s="5" t="str">
        <f t="shared" si="25"/>
        <v/>
      </c>
      <c r="V27" s="5" t="str">
        <f t="shared" si="25"/>
        <v/>
      </c>
      <c r="W27" s="5" t="str">
        <f t="shared" si="25"/>
        <v/>
      </c>
      <c r="X27" s="5" t="str">
        <f t="shared" si="25"/>
        <v/>
      </c>
      <c r="Y27" s="5" t="str">
        <f t="shared" si="25"/>
        <v/>
      </c>
      <c r="Z27" s="5" t="str">
        <f t="shared" si="25"/>
        <v/>
      </c>
      <c r="AA27" s="5" t="str">
        <f t="shared" si="25"/>
        <v/>
      </c>
      <c r="AB27" s="5" t="str">
        <f t="shared" si="25"/>
        <v/>
      </c>
      <c r="AC27" s="5" t="str">
        <f t="shared" si="25"/>
        <v/>
      </c>
      <c r="AD27" s="5" t="str">
        <f t="shared" si="25"/>
        <v/>
      </c>
      <c r="AE27" s="5" t="str">
        <f t="shared" si="25"/>
        <v/>
      </c>
      <c r="AF27" s="5" t="str">
        <f t="shared" si="25"/>
        <v/>
      </c>
      <c r="AG27" s="5" t="str">
        <f t="shared" si="25"/>
        <v/>
      </c>
      <c r="AH27" s="5" t="str">
        <f t="shared" si="25"/>
        <v/>
      </c>
      <c r="AI27" s="5" t="str">
        <f t="shared" si="25"/>
        <v/>
      </c>
      <c r="AJ27" s="5" t="str">
        <f t="shared" si="25"/>
        <v/>
      </c>
      <c r="AK27" s="5" t="str">
        <f t="shared" si="25"/>
        <v/>
      </c>
      <c r="AL27" s="5" t="str">
        <f t="shared" si="25"/>
        <v/>
      </c>
      <c r="AM27" s="5" t="str">
        <f t="shared" si="25"/>
        <v/>
      </c>
      <c r="AN27" s="5" t="str">
        <f t="shared" si="25"/>
        <v/>
      </c>
      <c r="AO27" s="5" t="str">
        <f t="shared" si="25"/>
        <v/>
      </c>
      <c r="AP27" s="5" t="str">
        <f t="shared" si="25"/>
        <v/>
      </c>
      <c r="AQ27" s="5" t="str">
        <f t="shared" si="25"/>
        <v/>
      </c>
      <c r="AR27" s="5" t="str">
        <f t="shared" si="25"/>
        <v/>
      </c>
      <c r="AS27" s="45"/>
    </row>
    <row r="28" spans="1:45" s="3" customFormat="1" x14ac:dyDescent="0.25">
      <c r="B28" s="86" t="s">
        <v>78</v>
      </c>
      <c r="C28" s="71" t="s">
        <v>76</v>
      </c>
      <c r="D28" s="72"/>
      <c r="E28" s="73"/>
      <c r="F28" s="88" t="str">
        <f>IF(F$3&gt;0,'HEAT_Vstupní údaje'!E126/1000000,"")</f>
        <v/>
      </c>
      <c r="G28" s="88" t="str">
        <f>IF(G$3&gt;0,'HEAT_Vstupní údaje'!F126/1000000,"")</f>
        <v/>
      </c>
      <c r="H28" s="88" t="str">
        <f>IF(H$3&gt;0,'HEAT_Vstupní údaje'!G126/1000000,"")</f>
        <v/>
      </c>
      <c r="I28" s="88" t="str">
        <f>IF(I$3&gt;0,'HEAT_Vstupní údaje'!H126/1000000,"")</f>
        <v/>
      </c>
      <c r="J28" s="88" t="str">
        <f>IF(J$3&gt;0,'HEAT_Vstupní údaje'!I126/1000000,"")</f>
        <v/>
      </c>
      <c r="K28" s="88" t="str">
        <f>IF(K$3&gt;0,'HEAT_Vstupní údaje'!J126/1000000,"")</f>
        <v/>
      </c>
      <c r="L28" s="88" t="str">
        <f>IF(L$3&gt;0,'HEAT_Vstupní údaje'!K126/1000000,"")</f>
        <v/>
      </c>
      <c r="M28" s="88" t="str">
        <f>IF(M$3&gt;0,'HEAT_Vstupní údaje'!L126/1000000,"")</f>
        <v/>
      </c>
      <c r="N28" s="88" t="str">
        <f>IF(N$3&gt;0,'HEAT_Vstupní údaje'!M126/1000000,"")</f>
        <v/>
      </c>
      <c r="O28" s="88" t="str">
        <f>IF(O$3&gt;0,'HEAT_Vstupní údaje'!N126/1000000,"")</f>
        <v/>
      </c>
      <c r="P28" s="88" t="str">
        <f>IF(P$3&gt;0,'HEAT_Vstupní údaje'!O126/1000000,"")</f>
        <v/>
      </c>
      <c r="Q28" s="88" t="str">
        <f>IF(Q$3&gt;0,'HEAT_Vstupní údaje'!P126/1000000,"")</f>
        <v/>
      </c>
      <c r="R28" s="88" t="str">
        <f>IF(R$3&gt;0,'HEAT_Vstupní údaje'!Q126/1000000,"")</f>
        <v/>
      </c>
      <c r="S28" s="88" t="str">
        <f>IF(S$3&gt;0,'HEAT_Vstupní údaje'!R126/1000000,"")</f>
        <v/>
      </c>
      <c r="T28" s="88" t="str">
        <f>IF(T$3&gt;0,'HEAT_Vstupní údaje'!S126/1000000,"")</f>
        <v/>
      </c>
      <c r="U28" s="88" t="str">
        <f>IF(U$3&gt;0,'HEAT_Vstupní údaje'!T126/1000000,"")</f>
        <v/>
      </c>
      <c r="V28" s="88" t="str">
        <f>IF(V$3&gt;0,'HEAT_Vstupní údaje'!U126/1000000,"")</f>
        <v/>
      </c>
      <c r="W28" s="88" t="str">
        <f>IF(W$3&gt;0,'HEAT_Vstupní údaje'!V126/1000000,"")</f>
        <v/>
      </c>
      <c r="X28" s="88" t="str">
        <f>IF(X$3&gt;0,'HEAT_Vstupní údaje'!W126/1000000,"")</f>
        <v/>
      </c>
      <c r="Y28" s="88" t="str">
        <f>IF(Y$3&gt;0,'HEAT_Vstupní údaje'!X126/1000000,"")</f>
        <v/>
      </c>
      <c r="Z28" s="88" t="str">
        <f>IF(Z$3&gt;0,'HEAT_Vstupní údaje'!Y126/1000000,"")</f>
        <v/>
      </c>
      <c r="AA28" s="88" t="str">
        <f>IF(AA$3&gt;0,'HEAT_Vstupní údaje'!Z126/1000000,"")</f>
        <v/>
      </c>
      <c r="AB28" s="88" t="str">
        <f>IF(AB$3&gt;0,'HEAT_Vstupní údaje'!AA126/1000000,"")</f>
        <v/>
      </c>
      <c r="AC28" s="88" t="str">
        <f>IF(AC$3&gt;0,'HEAT_Vstupní údaje'!AB126/1000000,"")</f>
        <v/>
      </c>
      <c r="AD28" s="88" t="str">
        <f>IF(AD$3&gt;0,'HEAT_Vstupní údaje'!AC126/1000000,"")</f>
        <v/>
      </c>
      <c r="AE28" s="88" t="str">
        <f>IF(AE$3&gt;0,'HEAT_Vstupní údaje'!AD126/1000000,"")</f>
        <v/>
      </c>
      <c r="AF28" s="88" t="str">
        <f>IF(AF$3&gt;0,'HEAT_Vstupní údaje'!AE126/1000000,"")</f>
        <v/>
      </c>
      <c r="AG28" s="88" t="str">
        <f>IF(AG$3&gt;0,'HEAT_Vstupní údaje'!AF126/1000000,"")</f>
        <v/>
      </c>
      <c r="AH28" s="88" t="str">
        <f>IF(AH$3&gt;0,'HEAT_Vstupní údaje'!AG126/1000000,"")</f>
        <v/>
      </c>
      <c r="AI28" s="88" t="str">
        <f>IF(AI$3&gt;0,'HEAT_Vstupní údaje'!AH126/1000000,"")</f>
        <v/>
      </c>
      <c r="AJ28" s="88" t="str">
        <f>IF(AJ$3&gt;0,'HEAT_Vstupní údaje'!AI126/1000000,"")</f>
        <v/>
      </c>
      <c r="AK28" s="88" t="str">
        <f>IF(AK$3&gt;0,'HEAT_Vstupní údaje'!AJ126/1000000,"")</f>
        <v/>
      </c>
      <c r="AL28" s="88" t="str">
        <f>IF(AL$3&gt;0,'HEAT_Vstupní údaje'!AK126/1000000,"")</f>
        <v/>
      </c>
      <c r="AM28" s="88" t="str">
        <f>IF(AM$3&gt;0,'HEAT_Vstupní údaje'!AL126/1000000,"")</f>
        <v/>
      </c>
      <c r="AN28" s="88" t="str">
        <f>IF(AN$3&gt;0,'HEAT_Vstupní údaje'!AM126/1000000,"")</f>
        <v/>
      </c>
      <c r="AO28" s="88" t="str">
        <f>IF(AO$3&gt;0,'HEAT_Vstupní údaje'!AN126/1000000,"")</f>
        <v/>
      </c>
      <c r="AP28" s="88" t="str">
        <f>IF(AP$3&gt;0,'HEAT_Vstupní údaje'!AO126/1000000,"")</f>
        <v/>
      </c>
      <c r="AQ28" s="88" t="str">
        <f>IF(AQ$3&gt;0,'HEAT_Vstupní údaje'!AP126/1000000,"")</f>
        <v/>
      </c>
      <c r="AR28" s="88" t="str">
        <f>IF(AR$3&gt;0,'HEAT_Vstupní údaje'!AQ126/1000000,"")</f>
        <v/>
      </c>
    </row>
    <row r="29" spans="1:45" s="3" customFormat="1" x14ac:dyDescent="0.25">
      <c r="A29" s="65"/>
      <c r="B29" s="89" t="s">
        <v>79</v>
      </c>
      <c r="C29" s="90" t="s">
        <v>76</v>
      </c>
      <c r="D29" s="91"/>
      <c r="E29" s="92"/>
      <c r="F29" s="93" t="str">
        <f t="shared" ref="F29:J29" si="26">IF(F$3&gt;0,SUM(F26:F28),"")</f>
        <v/>
      </c>
      <c r="G29" s="93" t="str">
        <f t="shared" si="26"/>
        <v/>
      </c>
      <c r="H29" s="93" t="str">
        <f t="shared" si="26"/>
        <v/>
      </c>
      <c r="I29" s="93" t="str">
        <f t="shared" si="26"/>
        <v/>
      </c>
      <c r="J29" s="93" t="str">
        <f t="shared" si="26"/>
        <v/>
      </c>
      <c r="K29" s="93" t="str">
        <f>IF(K$3&gt;0,SUM(K26:K28),"")</f>
        <v/>
      </c>
      <c r="L29" s="93" t="str">
        <f t="shared" ref="L29:AR29" si="27">IF(L$3&gt;0,SUM(L26:L28),"")</f>
        <v/>
      </c>
      <c r="M29" s="93" t="str">
        <f t="shared" si="27"/>
        <v/>
      </c>
      <c r="N29" s="93" t="str">
        <f t="shared" si="27"/>
        <v/>
      </c>
      <c r="O29" s="93" t="str">
        <f t="shared" si="27"/>
        <v/>
      </c>
      <c r="P29" s="93" t="str">
        <f t="shared" si="27"/>
        <v/>
      </c>
      <c r="Q29" s="93" t="str">
        <f t="shared" si="27"/>
        <v/>
      </c>
      <c r="R29" s="93" t="str">
        <f t="shared" si="27"/>
        <v/>
      </c>
      <c r="S29" s="93" t="str">
        <f t="shared" si="27"/>
        <v/>
      </c>
      <c r="T29" s="93" t="str">
        <f t="shared" si="27"/>
        <v/>
      </c>
      <c r="U29" s="93" t="str">
        <f t="shared" si="27"/>
        <v/>
      </c>
      <c r="V29" s="93" t="str">
        <f t="shared" si="27"/>
        <v/>
      </c>
      <c r="W29" s="93" t="str">
        <f t="shared" si="27"/>
        <v/>
      </c>
      <c r="X29" s="93" t="str">
        <f t="shared" si="27"/>
        <v/>
      </c>
      <c r="Y29" s="93" t="str">
        <f t="shared" si="27"/>
        <v/>
      </c>
      <c r="Z29" s="93" t="str">
        <f t="shared" si="27"/>
        <v/>
      </c>
      <c r="AA29" s="93" t="str">
        <f t="shared" si="27"/>
        <v/>
      </c>
      <c r="AB29" s="93" t="str">
        <f t="shared" si="27"/>
        <v/>
      </c>
      <c r="AC29" s="93" t="str">
        <f t="shared" si="27"/>
        <v/>
      </c>
      <c r="AD29" s="93" t="str">
        <f t="shared" si="27"/>
        <v/>
      </c>
      <c r="AE29" s="93" t="str">
        <f t="shared" si="27"/>
        <v/>
      </c>
      <c r="AF29" s="93" t="str">
        <f t="shared" si="27"/>
        <v/>
      </c>
      <c r="AG29" s="93" t="str">
        <f t="shared" si="27"/>
        <v/>
      </c>
      <c r="AH29" s="93" t="str">
        <f t="shared" si="27"/>
        <v/>
      </c>
      <c r="AI29" s="93" t="str">
        <f t="shared" si="27"/>
        <v/>
      </c>
      <c r="AJ29" s="93" t="str">
        <f t="shared" si="27"/>
        <v/>
      </c>
      <c r="AK29" s="93" t="str">
        <f t="shared" si="27"/>
        <v/>
      </c>
      <c r="AL29" s="93" t="str">
        <f t="shared" si="27"/>
        <v/>
      </c>
      <c r="AM29" s="93" t="str">
        <f t="shared" si="27"/>
        <v/>
      </c>
      <c r="AN29" s="93" t="str">
        <f t="shared" si="27"/>
        <v/>
      </c>
      <c r="AO29" s="93" t="str">
        <f t="shared" si="27"/>
        <v/>
      </c>
      <c r="AP29" s="93" t="str">
        <f t="shared" si="27"/>
        <v/>
      </c>
      <c r="AQ29" s="93" t="str">
        <f t="shared" si="27"/>
        <v/>
      </c>
      <c r="AR29" s="93" t="str">
        <f t="shared" si="27"/>
        <v/>
      </c>
      <c r="AS29" s="45"/>
    </row>
    <row r="30" spans="1:45" s="10" customFormat="1" x14ac:dyDescent="0.25">
      <c r="C30" s="76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45" s="10" customFormat="1" x14ac:dyDescent="0.25">
      <c r="A31" s="20" t="s">
        <v>80</v>
      </c>
      <c r="C31" s="76"/>
      <c r="F31" s="32"/>
      <c r="G31" s="94"/>
      <c r="H31" s="95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45" s="3" customFormat="1" x14ac:dyDescent="0.25">
      <c r="B32" s="86" t="s">
        <v>81</v>
      </c>
      <c r="C32" s="71" t="s">
        <v>76</v>
      </c>
      <c r="D32" s="72"/>
      <c r="E32" s="73"/>
      <c r="F32" s="88" t="str">
        <f>IF(F$3&gt;0,-'HEAT_Vstupní údaje'!E88/1000000,"")</f>
        <v/>
      </c>
      <c r="G32" s="88" t="str">
        <f>IF(G$3&gt;0,-'HEAT_Vstupní údaje'!F88/1000000,"")</f>
        <v/>
      </c>
      <c r="H32" s="88" t="str">
        <f>IF(H$3&gt;0,-'HEAT_Vstupní údaje'!G88/1000000,"")</f>
        <v/>
      </c>
      <c r="I32" s="88" t="str">
        <f>IF(I$3&gt;0,-'HEAT_Vstupní údaje'!H88/1000000,"")</f>
        <v/>
      </c>
      <c r="J32" s="88" t="str">
        <f>IF(J$3&gt;0,-'HEAT_Vstupní údaje'!I88/1000000,"")</f>
        <v/>
      </c>
      <c r="K32" s="88" t="str">
        <f>IF(K$3&gt;0,-'HEAT_Vstupní údaje'!J88/1000000,"")</f>
        <v/>
      </c>
      <c r="L32" s="88" t="str">
        <f>IF(L$3&gt;0,-'HEAT_Vstupní údaje'!K88/1000000,"")</f>
        <v/>
      </c>
      <c r="M32" s="88" t="str">
        <f>IF(M$3&gt;0,-'HEAT_Vstupní údaje'!L88/1000000,"")</f>
        <v/>
      </c>
      <c r="N32" s="88" t="str">
        <f>IF(N$3&gt;0,-'HEAT_Vstupní údaje'!M88/1000000,"")</f>
        <v/>
      </c>
      <c r="O32" s="88" t="str">
        <f>IF(O$3&gt;0,-'HEAT_Vstupní údaje'!N88/1000000,"")</f>
        <v/>
      </c>
      <c r="P32" s="88" t="str">
        <f>IF(P$3&gt;0,-'HEAT_Vstupní údaje'!O88/1000000,"")</f>
        <v/>
      </c>
      <c r="Q32" s="88" t="str">
        <f>IF(Q$3&gt;0,-'HEAT_Vstupní údaje'!P88/1000000,"")</f>
        <v/>
      </c>
      <c r="R32" s="88" t="str">
        <f>IF(R$3&gt;0,-'HEAT_Vstupní údaje'!Q88/1000000,"")</f>
        <v/>
      </c>
      <c r="S32" s="88" t="str">
        <f>IF(S$3&gt;0,-'HEAT_Vstupní údaje'!R88/1000000,"")</f>
        <v/>
      </c>
      <c r="T32" s="88" t="str">
        <f>IF(T$3&gt;0,-'HEAT_Vstupní údaje'!S88/1000000,"")</f>
        <v/>
      </c>
      <c r="U32" s="88" t="str">
        <f>IF(U$3&gt;0,-'HEAT_Vstupní údaje'!T88/1000000,"")</f>
        <v/>
      </c>
      <c r="V32" s="88" t="str">
        <f>IF(V$3&gt;0,-'HEAT_Vstupní údaje'!U88/1000000,"")</f>
        <v/>
      </c>
      <c r="W32" s="88" t="str">
        <f>IF(W$3&gt;0,-'HEAT_Vstupní údaje'!V88/1000000,"")</f>
        <v/>
      </c>
      <c r="X32" s="88" t="str">
        <f>IF(X$3&gt;0,-'HEAT_Vstupní údaje'!W88/1000000,"")</f>
        <v/>
      </c>
      <c r="Y32" s="88" t="str">
        <f>IF(Y$3&gt;0,-'HEAT_Vstupní údaje'!X88/1000000,"")</f>
        <v/>
      </c>
      <c r="Z32" s="88" t="str">
        <f>IF(Z$3&gt;0,-'HEAT_Vstupní údaje'!Y88/1000000,"")</f>
        <v/>
      </c>
      <c r="AA32" s="88" t="str">
        <f>IF(AA$3&gt;0,-'HEAT_Vstupní údaje'!Z88/1000000,"")</f>
        <v/>
      </c>
      <c r="AB32" s="88" t="str">
        <f>IF(AB$3&gt;0,-'HEAT_Vstupní údaje'!AA88/1000000,"")</f>
        <v/>
      </c>
      <c r="AC32" s="88" t="str">
        <f>IF(AC$3&gt;0,-'HEAT_Vstupní údaje'!AB88/1000000,"")</f>
        <v/>
      </c>
      <c r="AD32" s="88" t="str">
        <f>IF(AD$3&gt;0,-'HEAT_Vstupní údaje'!AC88/1000000,"")</f>
        <v/>
      </c>
      <c r="AE32" s="88" t="str">
        <f>IF(AE$3&gt;0,-'HEAT_Vstupní údaje'!AD88/1000000,"")</f>
        <v/>
      </c>
      <c r="AF32" s="88" t="str">
        <f>IF(AF$3&gt;0,-'HEAT_Vstupní údaje'!AE88/1000000,"")</f>
        <v/>
      </c>
      <c r="AG32" s="88" t="str">
        <f>IF(AG$3&gt;0,-'HEAT_Vstupní údaje'!AF88/1000000,"")</f>
        <v/>
      </c>
      <c r="AH32" s="88" t="str">
        <f>IF(AH$3&gt;0,-'HEAT_Vstupní údaje'!AG88/1000000,"")</f>
        <v/>
      </c>
      <c r="AI32" s="88" t="str">
        <f>IF(AI$3&gt;0,-'HEAT_Vstupní údaje'!AH88/1000000,"")</f>
        <v/>
      </c>
      <c r="AJ32" s="88" t="str">
        <f>IF(AJ$3&gt;0,-'HEAT_Vstupní údaje'!AI88/1000000,"")</f>
        <v/>
      </c>
      <c r="AK32" s="88" t="str">
        <f>IF(AK$3&gt;0,-'HEAT_Vstupní údaje'!AJ88/1000000,"")</f>
        <v/>
      </c>
      <c r="AL32" s="88" t="str">
        <f>IF(AL$3&gt;0,-'HEAT_Vstupní údaje'!AK88/1000000,"")</f>
        <v/>
      </c>
      <c r="AM32" s="88" t="str">
        <f>IF(AM$3&gt;0,-'HEAT_Vstupní údaje'!AL88/1000000,"")</f>
        <v/>
      </c>
      <c r="AN32" s="88" t="str">
        <f>IF(AN$3&gt;0,-'HEAT_Vstupní údaje'!AM88/1000000,"")</f>
        <v/>
      </c>
      <c r="AO32" s="88" t="str">
        <f>IF(AO$3&gt;0,-'HEAT_Vstupní údaje'!AN88/1000000,"")</f>
        <v/>
      </c>
      <c r="AP32" s="88" t="str">
        <f>IF(AP$3&gt;0,-'HEAT_Vstupní údaje'!AO88/1000000,"")</f>
        <v/>
      </c>
      <c r="AQ32" s="88" t="str">
        <f>IF(AQ$3&gt;0,-'HEAT_Vstupní údaje'!AP88/1000000,"")</f>
        <v/>
      </c>
      <c r="AR32" s="88" t="str">
        <f>IF(AR$3&gt;0,-'HEAT_Vstupní údaje'!AQ88/1000000,"")</f>
        <v/>
      </c>
    </row>
    <row r="33" spans="1:45" s="3" customFormat="1" x14ac:dyDescent="0.25">
      <c r="B33" s="86" t="s">
        <v>82</v>
      </c>
      <c r="C33" s="71" t="s">
        <v>76</v>
      </c>
      <c r="D33" s="72"/>
      <c r="E33" s="73"/>
      <c r="F33" s="88" t="str">
        <f>IF(F$3&gt;0,-'HEAT_Vstupní údaje'!E91/1000000,"")</f>
        <v/>
      </c>
      <c r="G33" s="88" t="str">
        <f>IF(G$3&gt;0,-'HEAT_Vstupní údaje'!F91/1000000,"")</f>
        <v/>
      </c>
      <c r="H33" s="88" t="str">
        <f>IF(H$3&gt;0,-'HEAT_Vstupní údaje'!G91/1000000,"")</f>
        <v/>
      </c>
      <c r="I33" s="88" t="str">
        <f>IF(I$3&gt;0,-'HEAT_Vstupní údaje'!H91/1000000,"")</f>
        <v/>
      </c>
      <c r="J33" s="88" t="str">
        <f>IF(J$3&gt;0,-'HEAT_Vstupní údaje'!I91/1000000,"")</f>
        <v/>
      </c>
      <c r="K33" s="88" t="str">
        <f>IF(K$3&gt;0,-'HEAT_Vstupní údaje'!J91/1000000,"")</f>
        <v/>
      </c>
      <c r="L33" s="88" t="str">
        <f>IF(L$3&gt;0,-'HEAT_Vstupní údaje'!K91/1000000,"")</f>
        <v/>
      </c>
      <c r="M33" s="88" t="str">
        <f>IF(M$3&gt;0,-'HEAT_Vstupní údaje'!L91/1000000,"")</f>
        <v/>
      </c>
      <c r="N33" s="88" t="str">
        <f>IF(N$3&gt;0,-'HEAT_Vstupní údaje'!M91/1000000,"")</f>
        <v/>
      </c>
      <c r="O33" s="88" t="str">
        <f>IF(O$3&gt;0,-'HEAT_Vstupní údaje'!N91/1000000,"")</f>
        <v/>
      </c>
      <c r="P33" s="88" t="str">
        <f>IF(P$3&gt;0,-'HEAT_Vstupní údaje'!O91/1000000,"")</f>
        <v/>
      </c>
      <c r="Q33" s="88" t="str">
        <f>IF(Q$3&gt;0,-'HEAT_Vstupní údaje'!P91/1000000,"")</f>
        <v/>
      </c>
      <c r="R33" s="88" t="str">
        <f>IF(R$3&gt;0,-'HEAT_Vstupní údaje'!Q91/1000000,"")</f>
        <v/>
      </c>
      <c r="S33" s="88" t="str">
        <f>IF(S$3&gt;0,-'HEAT_Vstupní údaje'!R91/1000000,"")</f>
        <v/>
      </c>
      <c r="T33" s="88" t="str">
        <f>IF(T$3&gt;0,-'HEAT_Vstupní údaje'!S91/1000000,"")</f>
        <v/>
      </c>
      <c r="U33" s="88" t="str">
        <f>IF(U$3&gt;0,-'HEAT_Vstupní údaje'!T91/1000000,"")</f>
        <v/>
      </c>
      <c r="V33" s="88" t="str">
        <f>IF(V$3&gt;0,-'HEAT_Vstupní údaje'!U91/1000000,"")</f>
        <v/>
      </c>
      <c r="W33" s="88" t="str">
        <f>IF(W$3&gt;0,-'HEAT_Vstupní údaje'!V91/1000000,"")</f>
        <v/>
      </c>
      <c r="X33" s="88" t="str">
        <f>IF(X$3&gt;0,-'HEAT_Vstupní údaje'!W91/1000000,"")</f>
        <v/>
      </c>
      <c r="Y33" s="88" t="str">
        <f>IF(Y$3&gt;0,-'HEAT_Vstupní údaje'!X91/1000000,"")</f>
        <v/>
      </c>
      <c r="Z33" s="88" t="str">
        <f>IF(Z$3&gt;0,-'HEAT_Vstupní údaje'!Y91/1000000,"")</f>
        <v/>
      </c>
      <c r="AA33" s="88" t="str">
        <f>IF(AA$3&gt;0,-'HEAT_Vstupní údaje'!Z91/1000000,"")</f>
        <v/>
      </c>
      <c r="AB33" s="88" t="str">
        <f>IF(AB$3&gt;0,-'HEAT_Vstupní údaje'!AA91/1000000,"")</f>
        <v/>
      </c>
      <c r="AC33" s="88" t="str">
        <f>IF(AC$3&gt;0,-'HEAT_Vstupní údaje'!AB91/1000000,"")</f>
        <v/>
      </c>
      <c r="AD33" s="88" t="str">
        <f>IF(AD$3&gt;0,-'HEAT_Vstupní údaje'!AC91/1000000,"")</f>
        <v/>
      </c>
      <c r="AE33" s="88" t="str">
        <f>IF(AE$3&gt;0,-'HEAT_Vstupní údaje'!AD91/1000000,"")</f>
        <v/>
      </c>
      <c r="AF33" s="88" t="str">
        <f>IF(AF$3&gt;0,-'HEAT_Vstupní údaje'!AE91/1000000,"")</f>
        <v/>
      </c>
      <c r="AG33" s="88" t="str">
        <f>IF(AG$3&gt;0,-'HEAT_Vstupní údaje'!AF91/1000000,"")</f>
        <v/>
      </c>
      <c r="AH33" s="88" t="str">
        <f>IF(AH$3&gt;0,-'HEAT_Vstupní údaje'!AG91/1000000,"")</f>
        <v/>
      </c>
      <c r="AI33" s="88" t="str">
        <f>IF(AI$3&gt;0,-'HEAT_Vstupní údaje'!AH91/1000000,"")</f>
        <v/>
      </c>
      <c r="AJ33" s="88" t="str">
        <f>IF(AJ$3&gt;0,-'HEAT_Vstupní údaje'!AI91/1000000,"")</f>
        <v/>
      </c>
      <c r="AK33" s="88" t="str">
        <f>IF(AK$3&gt;0,-'HEAT_Vstupní údaje'!AJ91/1000000,"")</f>
        <v/>
      </c>
      <c r="AL33" s="88" t="str">
        <f>IF(AL$3&gt;0,-'HEAT_Vstupní údaje'!AK91/1000000,"")</f>
        <v/>
      </c>
      <c r="AM33" s="88" t="str">
        <f>IF(AM$3&gt;0,-'HEAT_Vstupní údaje'!AL91/1000000,"")</f>
        <v/>
      </c>
      <c r="AN33" s="88" t="str">
        <f>IF(AN$3&gt;0,-'HEAT_Vstupní údaje'!AM91/1000000,"")</f>
        <v/>
      </c>
      <c r="AO33" s="88" t="str">
        <f>IF(AO$3&gt;0,-'HEAT_Vstupní údaje'!AN91/1000000,"")</f>
        <v/>
      </c>
      <c r="AP33" s="88" t="str">
        <f>IF(AP$3&gt;0,-'HEAT_Vstupní údaje'!AO91/1000000,"")</f>
        <v/>
      </c>
      <c r="AQ33" s="88" t="str">
        <f>IF(AQ$3&gt;0,-'HEAT_Vstupní údaje'!AP91/1000000,"")</f>
        <v/>
      </c>
      <c r="AR33" s="88" t="str">
        <f>IF(AR$3&gt;0,-'HEAT_Vstupní údaje'!AQ91/1000000,"")</f>
        <v/>
      </c>
    </row>
    <row r="34" spans="1:45" s="3" customFormat="1" x14ac:dyDescent="0.25">
      <c r="B34" s="86" t="s">
        <v>83</v>
      </c>
      <c r="C34" s="71" t="s">
        <v>76</v>
      </c>
      <c r="D34" s="72"/>
      <c r="E34" s="73"/>
      <c r="F34" s="88" t="str">
        <f>IF(F$3&gt;0,-'HEAT_Vstupní údaje'!E106/1000000,"")</f>
        <v/>
      </c>
      <c r="G34" s="88" t="str">
        <f>IF(G$3&gt;0,-'HEAT_Vstupní údaje'!F106/1000000,"")</f>
        <v/>
      </c>
      <c r="H34" s="88" t="str">
        <f>IF(H$3&gt;0,-'HEAT_Vstupní údaje'!G106/1000000,"")</f>
        <v/>
      </c>
      <c r="I34" s="88" t="str">
        <f>IF(I$3&gt;0,-'HEAT_Vstupní údaje'!H106/1000000,"")</f>
        <v/>
      </c>
      <c r="J34" s="88" t="str">
        <f>IF(J$3&gt;0,-'HEAT_Vstupní údaje'!I106/1000000,"")</f>
        <v/>
      </c>
      <c r="K34" s="88" t="str">
        <f>IF(K$3&gt;0,-'HEAT_Vstupní údaje'!J106/1000000,"")</f>
        <v/>
      </c>
      <c r="L34" s="88" t="str">
        <f>IF(L$3&gt;0,-'HEAT_Vstupní údaje'!K106/1000000,"")</f>
        <v/>
      </c>
      <c r="M34" s="88" t="str">
        <f>IF(M$3&gt;0,-'HEAT_Vstupní údaje'!L106/1000000,"")</f>
        <v/>
      </c>
      <c r="N34" s="88" t="str">
        <f>IF(N$3&gt;0,-'HEAT_Vstupní údaje'!M106/1000000,"")</f>
        <v/>
      </c>
      <c r="O34" s="88" t="str">
        <f>IF(O$3&gt;0,-'HEAT_Vstupní údaje'!N106/1000000,"")</f>
        <v/>
      </c>
      <c r="P34" s="88" t="str">
        <f>IF(P$3&gt;0,-'HEAT_Vstupní údaje'!O106/1000000,"")</f>
        <v/>
      </c>
      <c r="Q34" s="88" t="str">
        <f>IF(Q$3&gt;0,-'HEAT_Vstupní údaje'!P106/1000000,"")</f>
        <v/>
      </c>
      <c r="R34" s="88" t="str">
        <f>IF(R$3&gt;0,-'HEAT_Vstupní údaje'!Q106/1000000,"")</f>
        <v/>
      </c>
      <c r="S34" s="88" t="str">
        <f>IF(S$3&gt;0,-'HEAT_Vstupní údaje'!R106/1000000,"")</f>
        <v/>
      </c>
      <c r="T34" s="88" t="str">
        <f>IF(T$3&gt;0,-'HEAT_Vstupní údaje'!S106/1000000,"")</f>
        <v/>
      </c>
      <c r="U34" s="88" t="str">
        <f>IF(U$3&gt;0,-'HEAT_Vstupní údaje'!T106/1000000,"")</f>
        <v/>
      </c>
      <c r="V34" s="88" t="str">
        <f>IF(V$3&gt;0,-'HEAT_Vstupní údaje'!U106/1000000,"")</f>
        <v/>
      </c>
      <c r="W34" s="88" t="str">
        <f>IF(W$3&gt;0,-'HEAT_Vstupní údaje'!V106/1000000,"")</f>
        <v/>
      </c>
      <c r="X34" s="88" t="str">
        <f>IF(X$3&gt;0,-'HEAT_Vstupní údaje'!W106/1000000,"")</f>
        <v/>
      </c>
      <c r="Y34" s="88" t="str">
        <f>IF(Y$3&gt;0,-'HEAT_Vstupní údaje'!X106/1000000,"")</f>
        <v/>
      </c>
      <c r="Z34" s="88" t="str">
        <f>IF(Z$3&gt;0,-'HEAT_Vstupní údaje'!Y106/1000000,"")</f>
        <v/>
      </c>
      <c r="AA34" s="88" t="str">
        <f>IF(AA$3&gt;0,-'HEAT_Vstupní údaje'!Z106/1000000,"")</f>
        <v/>
      </c>
      <c r="AB34" s="88" t="str">
        <f>IF(AB$3&gt;0,-'HEAT_Vstupní údaje'!AA106/1000000,"")</f>
        <v/>
      </c>
      <c r="AC34" s="88" t="str">
        <f>IF(AC$3&gt;0,-'HEAT_Vstupní údaje'!AB106/1000000,"")</f>
        <v/>
      </c>
      <c r="AD34" s="88" t="str">
        <f>IF(AD$3&gt;0,-'HEAT_Vstupní údaje'!AC106/1000000,"")</f>
        <v/>
      </c>
      <c r="AE34" s="88" t="str">
        <f>IF(AE$3&gt;0,-'HEAT_Vstupní údaje'!AD106/1000000,"")</f>
        <v/>
      </c>
      <c r="AF34" s="88" t="str">
        <f>IF(AF$3&gt;0,-'HEAT_Vstupní údaje'!AE106/1000000,"")</f>
        <v/>
      </c>
      <c r="AG34" s="88" t="str">
        <f>IF(AG$3&gt;0,-'HEAT_Vstupní údaje'!AF106/1000000,"")</f>
        <v/>
      </c>
      <c r="AH34" s="88" t="str">
        <f>IF(AH$3&gt;0,-'HEAT_Vstupní údaje'!AG106/1000000,"")</f>
        <v/>
      </c>
      <c r="AI34" s="88" t="str">
        <f>IF(AI$3&gt;0,-'HEAT_Vstupní údaje'!AH106/1000000,"")</f>
        <v/>
      </c>
      <c r="AJ34" s="88" t="str">
        <f>IF(AJ$3&gt;0,-'HEAT_Vstupní údaje'!AI106/1000000,"")</f>
        <v/>
      </c>
      <c r="AK34" s="88" t="str">
        <f>IF(AK$3&gt;0,-'HEAT_Vstupní údaje'!AJ106/1000000,"")</f>
        <v/>
      </c>
      <c r="AL34" s="88" t="str">
        <f>IF(AL$3&gt;0,-'HEAT_Vstupní údaje'!AK106/1000000,"")</f>
        <v/>
      </c>
      <c r="AM34" s="88" t="str">
        <f>IF(AM$3&gt;0,-'HEAT_Vstupní údaje'!AL106/1000000,"")</f>
        <v/>
      </c>
      <c r="AN34" s="88" t="str">
        <f>IF(AN$3&gt;0,-'HEAT_Vstupní údaje'!AM106/1000000,"")</f>
        <v/>
      </c>
      <c r="AO34" s="88" t="str">
        <f>IF(AO$3&gt;0,-'HEAT_Vstupní údaje'!AN106/1000000,"")</f>
        <v/>
      </c>
      <c r="AP34" s="88" t="str">
        <f>IF(AP$3&gt;0,-'HEAT_Vstupní údaje'!AO106/1000000,"")</f>
        <v/>
      </c>
      <c r="AQ34" s="88" t="str">
        <f>IF(AQ$3&gt;0,-'HEAT_Vstupní údaje'!AP106/1000000,"")</f>
        <v/>
      </c>
      <c r="AR34" s="88" t="str">
        <f>IF(AR$3&gt;0,-'HEAT_Vstupní údaje'!AQ106/1000000,"")</f>
        <v/>
      </c>
    </row>
    <row r="35" spans="1:45" s="3" customFormat="1" x14ac:dyDescent="0.25">
      <c r="A35" s="65"/>
      <c r="B35" s="89" t="s">
        <v>84</v>
      </c>
      <c r="C35" s="90" t="s">
        <v>76</v>
      </c>
      <c r="D35" s="91"/>
      <c r="E35" s="92"/>
      <c r="F35" s="93" t="str">
        <f t="shared" ref="F35:J35" si="28">IF(F$3&gt;0,SUM(F32:F34),"")</f>
        <v/>
      </c>
      <c r="G35" s="93" t="str">
        <f t="shared" si="28"/>
        <v/>
      </c>
      <c r="H35" s="93" t="str">
        <f t="shared" si="28"/>
        <v/>
      </c>
      <c r="I35" s="93" t="str">
        <f t="shared" si="28"/>
        <v/>
      </c>
      <c r="J35" s="93" t="str">
        <f t="shared" si="28"/>
        <v/>
      </c>
      <c r="K35" s="93" t="str">
        <f>IF(K$3&gt;0,SUM(K32:K34),"")</f>
        <v/>
      </c>
      <c r="L35" s="93" t="str">
        <f t="shared" ref="L35:AR35" si="29">IF(L$3&gt;0,SUM(L32:L34),"")</f>
        <v/>
      </c>
      <c r="M35" s="93" t="str">
        <f t="shared" si="29"/>
        <v/>
      </c>
      <c r="N35" s="93" t="str">
        <f t="shared" si="29"/>
        <v/>
      </c>
      <c r="O35" s="93" t="str">
        <f t="shared" si="29"/>
        <v/>
      </c>
      <c r="P35" s="93" t="str">
        <f t="shared" si="29"/>
        <v/>
      </c>
      <c r="Q35" s="93" t="str">
        <f t="shared" si="29"/>
        <v/>
      </c>
      <c r="R35" s="93" t="str">
        <f t="shared" si="29"/>
        <v/>
      </c>
      <c r="S35" s="93" t="str">
        <f t="shared" si="29"/>
        <v/>
      </c>
      <c r="T35" s="93" t="str">
        <f t="shared" si="29"/>
        <v/>
      </c>
      <c r="U35" s="93" t="str">
        <f t="shared" si="29"/>
        <v/>
      </c>
      <c r="V35" s="93" t="str">
        <f t="shared" si="29"/>
        <v/>
      </c>
      <c r="W35" s="93" t="str">
        <f t="shared" si="29"/>
        <v/>
      </c>
      <c r="X35" s="93" t="str">
        <f t="shared" si="29"/>
        <v/>
      </c>
      <c r="Y35" s="93" t="str">
        <f t="shared" si="29"/>
        <v/>
      </c>
      <c r="Z35" s="93" t="str">
        <f t="shared" si="29"/>
        <v/>
      </c>
      <c r="AA35" s="93" t="str">
        <f t="shared" si="29"/>
        <v/>
      </c>
      <c r="AB35" s="93" t="str">
        <f t="shared" si="29"/>
        <v/>
      </c>
      <c r="AC35" s="93" t="str">
        <f t="shared" si="29"/>
        <v/>
      </c>
      <c r="AD35" s="93" t="str">
        <f t="shared" si="29"/>
        <v/>
      </c>
      <c r="AE35" s="93" t="str">
        <f t="shared" si="29"/>
        <v/>
      </c>
      <c r="AF35" s="93" t="str">
        <f t="shared" si="29"/>
        <v/>
      </c>
      <c r="AG35" s="93" t="str">
        <f t="shared" si="29"/>
        <v/>
      </c>
      <c r="AH35" s="93" t="str">
        <f t="shared" si="29"/>
        <v/>
      </c>
      <c r="AI35" s="93" t="str">
        <f t="shared" si="29"/>
        <v/>
      </c>
      <c r="AJ35" s="93" t="str">
        <f t="shared" si="29"/>
        <v/>
      </c>
      <c r="AK35" s="93" t="str">
        <f t="shared" si="29"/>
        <v/>
      </c>
      <c r="AL35" s="93" t="str">
        <f t="shared" si="29"/>
        <v/>
      </c>
      <c r="AM35" s="93" t="str">
        <f t="shared" si="29"/>
        <v/>
      </c>
      <c r="AN35" s="93" t="str">
        <f t="shared" si="29"/>
        <v/>
      </c>
      <c r="AO35" s="93" t="str">
        <f t="shared" si="29"/>
        <v/>
      </c>
      <c r="AP35" s="93" t="str">
        <f t="shared" si="29"/>
        <v/>
      </c>
      <c r="AQ35" s="93" t="str">
        <f t="shared" si="29"/>
        <v/>
      </c>
      <c r="AR35" s="93" t="str">
        <f t="shared" si="29"/>
        <v/>
      </c>
      <c r="AS35" s="45"/>
    </row>
    <row r="36" spans="1:45" s="3" customFormat="1" x14ac:dyDescent="0.25">
      <c r="C36" s="71"/>
      <c r="D36" s="10"/>
      <c r="E36" s="10"/>
      <c r="F36" s="32"/>
      <c r="G36" s="3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45" s="1" customFormat="1" x14ac:dyDescent="0.25">
      <c r="A37" s="64"/>
      <c r="B37" s="96" t="s">
        <v>85</v>
      </c>
      <c r="C37" s="97" t="s">
        <v>76</v>
      </c>
      <c r="D37" s="64"/>
      <c r="E37" s="66"/>
      <c r="F37" s="98">
        <f>IF(F$3&gt;0,SUM(F29,F35),0)</f>
        <v>0</v>
      </c>
      <c r="G37" s="98">
        <f t="shared" ref="G37:AR37" si="30">IF(G$3&gt;0,SUM(G29,G35),0)</f>
        <v>0</v>
      </c>
      <c r="H37" s="98">
        <f t="shared" si="30"/>
        <v>0</v>
      </c>
      <c r="I37" s="98">
        <f t="shared" si="30"/>
        <v>0</v>
      </c>
      <c r="J37" s="98">
        <f t="shared" si="30"/>
        <v>0</v>
      </c>
      <c r="K37" s="98">
        <f>IF(K$3&gt;0,SUM(K29,K35),0)</f>
        <v>0</v>
      </c>
      <c r="L37" s="98">
        <f t="shared" si="30"/>
        <v>0</v>
      </c>
      <c r="M37" s="98">
        <f t="shared" si="30"/>
        <v>0</v>
      </c>
      <c r="N37" s="98">
        <f t="shared" si="30"/>
        <v>0</v>
      </c>
      <c r="O37" s="98">
        <f t="shared" si="30"/>
        <v>0</v>
      </c>
      <c r="P37" s="98">
        <f t="shared" si="30"/>
        <v>0</v>
      </c>
      <c r="Q37" s="98">
        <f t="shared" si="30"/>
        <v>0</v>
      </c>
      <c r="R37" s="98">
        <f t="shared" si="30"/>
        <v>0</v>
      </c>
      <c r="S37" s="98">
        <f t="shared" si="30"/>
        <v>0</v>
      </c>
      <c r="T37" s="98">
        <f t="shared" si="30"/>
        <v>0</v>
      </c>
      <c r="U37" s="98">
        <f t="shared" si="30"/>
        <v>0</v>
      </c>
      <c r="V37" s="98">
        <f t="shared" si="30"/>
        <v>0</v>
      </c>
      <c r="W37" s="98">
        <f t="shared" si="30"/>
        <v>0</v>
      </c>
      <c r="X37" s="98">
        <f t="shared" si="30"/>
        <v>0</v>
      </c>
      <c r="Y37" s="98">
        <f t="shared" si="30"/>
        <v>0</v>
      </c>
      <c r="Z37" s="98">
        <f t="shared" si="30"/>
        <v>0</v>
      </c>
      <c r="AA37" s="98">
        <f t="shared" si="30"/>
        <v>0</v>
      </c>
      <c r="AB37" s="98">
        <f t="shared" si="30"/>
        <v>0</v>
      </c>
      <c r="AC37" s="98">
        <f t="shared" si="30"/>
        <v>0</v>
      </c>
      <c r="AD37" s="98">
        <f t="shared" si="30"/>
        <v>0</v>
      </c>
      <c r="AE37" s="98">
        <f t="shared" si="30"/>
        <v>0</v>
      </c>
      <c r="AF37" s="98">
        <f t="shared" si="30"/>
        <v>0</v>
      </c>
      <c r="AG37" s="98">
        <f t="shared" si="30"/>
        <v>0</v>
      </c>
      <c r="AH37" s="98">
        <f t="shared" si="30"/>
        <v>0</v>
      </c>
      <c r="AI37" s="98">
        <f t="shared" si="30"/>
        <v>0</v>
      </c>
      <c r="AJ37" s="98">
        <f t="shared" si="30"/>
        <v>0</v>
      </c>
      <c r="AK37" s="98">
        <f t="shared" si="30"/>
        <v>0</v>
      </c>
      <c r="AL37" s="98">
        <f t="shared" si="30"/>
        <v>0</v>
      </c>
      <c r="AM37" s="98">
        <f t="shared" si="30"/>
        <v>0</v>
      </c>
      <c r="AN37" s="98">
        <f t="shared" si="30"/>
        <v>0</v>
      </c>
      <c r="AO37" s="98">
        <f t="shared" si="30"/>
        <v>0</v>
      </c>
      <c r="AP37" s="98">
        <f t="shared" si="30"/>
        <v>0</v>
      </c>
      <c r="AQ37" s="98">
        <f t="shared" si="30"/>
        <v>0</v>
      </c>
      <c r="AR37" s="98">
        <f t="shared" si="30"/>
        <v>0</v>
      </c>
    </row>
    <row r="38" spans="1:45" s="21" customFormat="1" x14ac:dyDescent="0.25">
      <c r="A38" s="99"/>
      <c r="B38" s="100" t="s">
        <v>86</v>
      </c>
      <c r="C38" s="101" t="s">
        <v>87</v>
      </c>
      <c r="D38" s="99"/>
      <c r="E38" s="102"/>
      <c r="F38" s="103" t="str">
        <f t="shared" ref="F38:AR38" si="31">IFERROR(F37/F29,"n/a")</f>
        <v>n/a</v>
      </c>
      <c r="G38" s="103" t="str">
        <f t="shared" si="31"/>
        <v>n/a</v>
      </c>
      <c r="H38" s="103" t="str">
        <f t="shared" si="31"/>
        <v>n/a</v>
      </c>
      <c r="I38" s="103" t="str">
        <f t="shared" si="31"/>
        <v>n/a</v>
      </c>
      <c r="J38" s="103" t="str">
        <f t="shared" si="31"/>
        <v>n/a</v>
      </c>
      <c r="K38" s="103" t="str">
        <f t="shared" si="31"/>
        <v>n/a</v>
      </c>
      <c r="L38" s="103" t="str">
        <f t="shared" si="31"/>
        <v>n/a</v>
      </c>
      <c r="M38" s="103" t="str">
        <f t="shared" si="31"/>
        <v>n/a</v>
      </c>
      <c r="N38" s="103" t="str">
        <f t="shared" si="31"/>
        <v>n/a</v>
      </c>
      <c r="O38" s="103" t="str">
        <f t="shared" si="31"/>
        <v>n/a</v>
      </c>
      <c r="P38" s="103" t="str">
        <f t="shared" si="31"/>
        <v>n/a</v>
      </c>
      <c r="Q38" s="103" t="str">
        <f t="shared" si="31"/>
        <v>n/a</v>
      </c>
      <c r="R38" s="103" t="str">
        <f t="shared" si="31"/>
        <v>n/a</v>
      </c>
      <c r="S38" s="103" t="str">
        <f t="shared" si="31"/>
        <v>n/a</v>
      </c>
      <c r="T38" s="103" t="str">
        <f t="shared" si="31"/>
        <v>n/a</v>
      </c>
      <c r="U38" s="103" t="str">
        <f t="shared" si="31"/>
        <v>n/a</v>
      </c>
      <c r="V38" s="103" t="str">
        <f t="shared" si="31"/>
        <v>n/a</v>
      </c>
      <c r="W38" s="103" t="str">
        <f t="shared" si="31"/>
        <v>n/a</v>
      </c>
      <c r="X38" s="103" t="str">
        <f t="shared" si="31"/>
        <v>n/a</v>
      </c>
      <c r="Y38" s="103" t="str">
        <f t="shared" si="31"/>
        <v>n/a</v>
      </c>
      <c r="Z38" s="103" t="str">
        <f t="shared" si="31"/>
        <v>n/a</v>
      </c>
      <c r="AA38" s="103" t="str">
        <f t="shared" si="31"/>
        <v>n/a</v>
      </c>
      <c r="AB38" s="103" t="str">
        <f t="shared" si="31"/>
        <v>n/a</v>
      </c>
      <c r="AC38" s="103" t="str">
        <f t="shared" si="31"/>
        <v>n/a</v>
      </c>
      <c r="AD38" s="103" t="str">
        <f t="shared" si="31"/>
        <v>n/a</v>
      </c>
      <c r="AE38" s="103" t="str">
        <f t="shared" si="31"/>
        <v>n/a</v>
      </c>
      <c r="AF38" s="103" t="str">
        <f t="shared" si="31"/>
        <v>n/a</v>
      </c>
      <c r="AG38" s="103" t="str">
        <f t="shared" si="31"/>
        <v>n/a</v>
      </c>
      <c r="AH38" s="103" t="str">
        <f t="shared" si="31"/>
        <v>n/a</v>
      </c>
      <c r="AI38" s="103" t="str">
        <f t="shared" si="31"/>
        <v>n/a</v>
      </c>
      <c r="AJ38" s="103" t="str">
        <f t="shared" si="31"/>
        <v>n/a</v>
      </c>
      <c r="AK38" s="103" t="str">
        <f t="shared" si="31"/>
        <v>n/a</v>
      </c>
      <c r="AL38" s="103" t="str">
        <f t="shared" si="31"/>
        <v>n/a</v>
      </c>
      <c r="AM38" s="103" t="str">
        <f t="shared" si="31"/>
        <v>n/a</v>
      </c>
      <c r="AN38" s="103" t="str">
        <f t="shared" si="31"/>
        <v>n/a</v>
      </c>
      <c r="AO38" s="103" t="str">
        <f t="shared" si="31"/>
        <v>n/a</v>
      </c>
      <c r="AP38" s="103" t="str">
        <f t="shared" si="31"/>
        <v>n/a</v>
      </c>
      <c r="AQ38" s="103" t="str">
        <f t="shared" si="31"/>
        <v>n/a</v>
      </c>
      <c r="AR38" s="103" t="str">
        <f t="shared" si="31"/>
        <v>n/a</v>
      </c>
    </row>
    <row r="39" spans="1:45" s="45" customFormat="1" x14ac:dyDescent="0.25">
      <c r="A39" s="99"/>
      <c r="B39" s="67" t="s">
        <v>88</v>
      </c>
      <c r="C39" s="68" t="s">
        <v>76</v>
      </c>
      <c r="D39" s="183" t="str">
        <f>IF(ROUND(SUM(F39:AR39),1)=ROUND(D50,1),"odpisy v pořádku","odpisy nesedí")</f>
        <v>odpisy v pořádku</v>
      </c>
      <c r="E39" s="70"/>
      <c r="F39" s="104">
        <f>IF(F3&gt;0,IF(F3&lt;=$D$53,SUM($D$50)/$D$53,0),0)</f>
        <v>0</v>
      </c>
      <c r="G39" s="104">
        <f t="shared" ref="G39:AR39" si="32">IF(G3&gt;0,IF(G3&lt;=$D$53,SUM($D$50)/$D$53,0),0)</f>
        <v>0</v>
      </c>
      <c r="H39" s="104">
        <f t="shared" si="32"/>
        <v>0</v>
      </c>
      <c r="I39" s="104">
        <f t="shared" si="32"/>
        <v>0</v>
      </c>
      <c r="J39" s="104">
        <f t="shared" si="32"/>
        <v>0</v>
      </c>
      <c r="K39" s="104">
        <f t="shared" si="32"/>
        <v>0</v>
      </c>
      <c r="L39" s="104">
        <f t="shared" si="32"/>
        <v>0</v>
      </c>
      <c r="M39" s="104">
        <f t="shared" si="32"/>
        <v>0</v>
      </c>
      <c r="N39" s="104">
        <f t="shared" si="32"/>
        <v>0</v>
      </c>
      <c r="O39" s="104">
        <f t="shared" si="32"/>
        <v>0</v>
      </c>
      <c r="P39" s="104">
        <f t="shared" si="32"/>
        <v>0</v>
      </c>
      <c r="Q39" s="104">
        <f t="shared" si="32"/>
        <v>0</v>
      </c>
      <c r="R39" s="104">
        <f t="shared" si="32"/>
        <v>0</v>
      </c>
      <c r="S39" s="104">
        <f t="shared" si="32"/>
        <v>0</v>
      </c>
      <c r="T39" s="104">
        <f t="shared" si="32"/>
        <v>0</v>
      </c>
      <c r="U39" s="104">
        <f t="shared" si="32"/>
        <v>0</v>
      </c>
      <c r="V39" s="104">
        <f t="shared" si="32"/>
        <v>0</v>
      </c>
      <c r="W39" s="104">
        <f t="shared" si="32"/>
        <v>0</v>
      </c>
      <c r="X39" s="104">
        <f t="shared" si="32"/>
        <v>0</v>
      </c>
      <c r="Y39" s="104">
        <f t="shared" si="32"/>
        <v>0</v>
      </c>
      <c r="Z39" s="104">
        <f t="shared" si="32"/>
        <v>0</v>
      </c>
      <c r="AA39" s="104">
        <f t="shared" si="32"/>
        <v>0</v>
      </c>
      <c r="AB39" s="104">
        <f t="shared" si="32"/>
        <v>0</v>
      </c>
      <c r="AC39" s="104">
        <f t="shared" si="32"/>
        <v>0</v>
      </c>
      <c r="AD39" s="104">
        <f t="shared" si="32"/>
        <v>0</v>
      </c>
      <c r="AE39" s="104">
        <f t="shared" si="32"/>
        <v>0</v>
      </c>
      <c r="AF39" s="104">
        <f t="shared" si="32"/>
        <v>0</v>
      </c>
      <c r="AG39" s="104">
        <f t="shared" si="32"/>
        <v>0</v>
      </c>
      <c r="AH39" s="104">
        <f t="shared" si="32"/>
        <v>0</v>
      </c>
      <c r="AI39" s="104">
        <f t="shared" si="32"/>
        <v>0</v>
      </c>
      <c r="AJ39" s="104">
        <f t="shared" si="32"/>
        <v>0</v>
      </c>
      <c r="AK39" s="104">
        <f t="shared" si="32"/>
        <v>0</v>
      </c>
      <c r="AL39" s="104">
        <f t="shared" si="32"/>
        <v>0</v>
      </c>
      <c r="AM39" s="104">
        <f t="shared" si="32"/>
        <v>0</v>
      </c>
      <c r="AN39" s="104">
        <f t="shared" si="32"/>
        <v>0</v>
      </c>
      <c r="AO39" s="104">
        <f t="shared" si="32"/>
        <v>0</v>
      </c>
      <c r="AP39" s="104">
        <f t="shared" si="32"/>
        <v>0</v>
      </c>
      <c r="AQ39" s="104">
        <f t="shared" si="32"/>
        <v>0</v>
      </c>
      <c r="AR39" s="104">
        <f t="shared" si="32"/>
        <v>0</v>
      </c>
    </row>
    <row r="40" spans="1:45" s="1" customFormat="1" x14ac:dyDescent="0.25">
      <c r="A40" s="64"/>
      <c r="B40" s="96" t="s">
        <v>89</v>
      </c>
      <c r="C40" s="97" t="s">
        <v>76</v>
      </c>
      <c r="D40" s="64"/>
      <c r="E40" s="70"/>
      <c r="F40" s="98">
        <f t="shared" ref="F40:AR40" si="33">IF(F$3&gt;0,F37+F39,0)</f>
        <v>0</v>
      </c>
      <c r="G40" s="98">
        <f t="shared" si="33"/>
        <v>0</v>
      </c>
      <c r="H40" s="98">
        <f t="shared" si="33"/>
        <v>0</v>
      </c>
      <c r="I40" s="98">
        <f t="shared" si="33"/>
        <v>0</v>
      </c>
      <c r="J40" s="98">
        <f t="shared" si="33"/>
        <v>0</v>
      </c>
      <c r="K40" s="98">
        <f t="shared" si="33"/>
        <v>0</v>
      </c>
      <c r="L40" s="98">
        <f t="shared" si="33"/>
        <v>0</v>
      </c>
      <c r="M40" s="98">
        <f t="shared" si="33"/>
        <v>0</v>
      </c>
      <c r="N40" s="98">
        <f t="shared" si="33"/>
        <v>0</v>
      </c>
      <c r="O40" s="98">
        <f t="shared" si="33"/>
        <v>0</v>
      </c>
      <c r="P40" s="98">
        <f t="shared" si="33"/>
        <v>0</v>
      </c>
      <c r="Q40" s="98">
        <f t="shared" si="33"/>
        <v>0</v>
      </c>
      <c r="R40" s="98">
        <f t="shared" si="33"/>
        <v>0</v>
      </c>
      <c r="S40" s="98">
        <f t="shared" si="33"/>
        <v>0</v>
      </c>
      <c r="T40" s="98">
        <f t="shared" si="33"/>
        <v>0</v>
      </c>
      <c r="U40" s="98">
        <f t="shared" si="33"/>
        <v>0</v>
      </c>
      <c r="V40" s="98">
        <f t="shared" si="33"/>
        <v>0</v>
      </c>
      <c r="W40" s="98">
        <f t="shared" si="33"/>
        <v>0</v>
      </c>
      <c r="X40" s="98">
        <f t="shared" si="33"/>
        <v>0</v>
      </c>
      <c r="Y40" s="98">
        <f t="shared" si="33"/>
        <v>0</v>
      </c>
      <c r="Z40" s="98">
        <f t="shared" si="33"/>
        <v>0</v>
      </c>
      <c r="AA40" s="98">
        <f t="shared" si="33"/>
        <v>0</v>
      </c>
      <c r="AB40" s="98">
        <f t="shared" si="33"/>
        <v>0</v>
      </c>
      <c r="AC40" s="98">
        <f t="shared" si="33"/>
        <v>0</v>
      </c>
      <c r="AD40" s="98">
        <f t="shared" si="33"/>
        <v>0</v>
      </c>
      <c r="AE40" s="98">
        <f t="shared" si="33"/>
        <v>0</v>
      </c>
      <c r="AF40" s="98">
        <f t="shared" si="33"/>
        <v>0</v>
      </c>
      <c r="AG40" s="98">
        <f t="shared" si="33"/>
        <v>0</v>
      </c>
      <c r="AH40" s="98">
        <f t="shared" si="33"/>
        <v>0</v>
      </c>
      <c r="AI40" s="98">
        <f t="shared" si="33"/>
        <v>0</v>
      </c>
      <c r="AJ40" s="98">
        <f t="shared" si="33"/>
        <v>0</v>
      </c>
      <c r="AK40" s="98">
        <f t="shared" si="33"/>
        <v>0</v>
      </c>
      <c r="AL40" s="98">
        <f t="shared" si="33"/>
        <v>0</v>
      </c>
      <c r="AM40" s="98">
        <f t="shared" si="33"/>
        <v>0</v>
      </c>
      <c r="AN40" s="98">
        <f t="shared" si="33"/>
        <v>0</v>
      </c>
      <c r="AO40" s="98">
        <f t="shared" si="33"/>
        <v>0</v>
      </c>
      <c r="AP40" s="98">
        <f t="shared" si="33"/>
        <v>0</v>
      </c>
      <c r="AQ40" s="98">
        <f t="shared" si="33"/>
        <v>0</v>
      </c>
      <c r="AR40" s="98">
        <f t="shared" si="33"/>
        <v>0</v>
      </c>
    </row>
    <row r="41" spans="1:45" s="3" customFormat="1" x14ac:dyDescent="0.25">
      <c r="A41" s="64"/>
      <c r="B41" s="45" t="s">
        <v>90</v>
      </c>
      <c r="C41" s="68" t="s">
        <v>76</v>
      </c>
      <c r="D41" s="105">
        <f>'HEAT_Vstupní údaje'!B33</f>
        <v>0</v>
      </c>
      <c r="E41" s="70"/>
      <c r="F41" s="179">
        <f>(SUM('HEAT_Vstupní údaje'!$E$35:'HEAT_Vstupní údaje'!E35)-SUM('HEAT_Vstupní údaje'!$E$36:'HEAT_Vstupní údaje'!E36))/1000000</f>
        <v>0</v>
      </c>
      <c r="G41" s="179" t="e">
        <f>(SUM('HEAT_Vstupní údaje'!$E$35:'HEAT_Vstupní údaje'!F35)-SUM('HEAT_Vstupní údaje'!$E$36:'HEAT_Vstupní údaje'!F36))/1000000</f>
        <v>#DIV/0!</v>
      </c>
      <c r="H41" s="179" t="e">
        <f>(SUM('HEAT_Vstupní údaje'!$E$35:'HEAT_Vstupní údaje'!G35)-SUM('HEAT_Vstupní údaje'!$E$36:'HEAT_Vstupní údaje'!G36))/1000000</f>
        <v>#DIV/0!</v>
      </c>
      <c r="I41" s="179" t="e">
        <f>(SUM('HEAT_Vstupní údaje'!$E$35:'HEAT_Vstupní údaje'!H35)-SUM('HEAT_Vstupní údaje'!$E$36:'HEAT_Vstupní údaje'!H36))/1000000</f>
        <v>#DIV/0!</v>
      </c>
      <c r="J41" s="179" t="e">
        <f>(SUM('HEAT_Vstupní údaje'!$E$35:'HEAT_Vstupní údaje'!I35)-SUM('HEAT_Vstupní údaje'!$E$36:'HEAT_Vstupní údaje'!I36))/1000000</f>
        <v>#DIV/0!</v>
      </c>
      <c r="K41" s="179" t="e">
        <f>(SUM('HEAT_Vstupní údaje'!$E$35:'HEAT_Vstupní údaje'!J35)-SUM('HEAT_Vstupní údaje'!$E$36:'HEAT_Vstupní údaje'!J36))/1000000</f>
        <v>#DIV/0!</v>
      </c>
      <c r="L41" s="179" t="e">
        <f>(SUM('HEAT_Vstupní údaje'!$E$35:'HEAT_Vstupní údaje'!K35)-SUM('HEAT_Vstupní údaje'!$E$36:'HEAT_Vstupní údaje'!K36))/1000000</f>
        <v>#DIV/0!</v>
      </c>
      <c r="M41" s="179" t="e">
        <f>(SUM('HEAT_Vstupní údaje'!$E$35:'HEAT_Vstupní údaje'!L35)-SUM('HEAT_Vstupní údaje'!$E$36:'HEAT_Vstupní údaje'!L36))/1000000</f>
        <v>#DIV/0!</v>
      </c>
      <c r="N41" s="179" t="e">
        <f>(SUM('HEAT_Vstupní údaje'!$E$35:'HEAT_Vstupní údaje'!M35)-SUM('HEAT_Vstupní údaje'!$E$36:'HEAT_Vstupní údaje'!M36))/1000000</f>
        <v>#DIV/0!</v>
      </c>
      <c r="O41" s="179" t="e">
        <f>(SUM('HEAT_Vstupní údaje'!$E$35:'HEAT_Vstupní údaje'!N35)-SUM('HEAT_Vstupní údaje'!$E$36:'HEAT_Vstupní údaje'!N36))/1000000</f>
        <v>#DIV/0!</v>
      </c>
      <c r="P41" s="179" t="e">
        <f>(SUM('HEAT_Vstupní údaje'!$E$35:'HEAT_Vstupní údaje'!O35)-SUM('HEAT_Vstupní údaje'!$E$36:'HEAT_Vstupní údaje'!O36))/1000000</f>
        <v>#DIV/0!</v>
      </c>
      <c r="Q41" s="179" t="e">
        <f>(SUM('HEAT_Vstupní údaje'!$E$35:'HEAT_Vstupní údaje'!P35)-SUM('HEAT_Vstupní údaje'!$E$36:'HEAT_Vstupní údaje'!P36))/1000000</f>
        <v>#DIV/0!</v>
      </c>
      <c r="R41" s="179" t="e">
        <f>(SUM('HEAT_Vstupní údaje'!$E$35:'HEAT_Vstupní údaje'!Q35)-SUM('HEAT_Vstupní údaje'!$E$36:'HEAT_Vstupní údaje'!Q36))/1000000</f>
        <v>#DIV/0!</v>
      </c>
      <c r="S41" s="179" t="e">
        <f>(SUM('HEAT_Vstupní údaje'!$E$35:'HEAT_Vstupní údaje'!R35)-SUM('HEAT_Vstupní údaje'!$E$36:'HEAT_Vstupní údaje'!R36))/1000000</f>
        <v>#DIV/0!</v>
      </c>
      <c r="T41" s="179" t="e">
        <f>(SUM('HEAT_Vstupní údaje'!$E$35:'HEAT_Vstupní údaje'!S35)-SUM('HEAT_Vstupní údaje'!$E$36:'HEAT_Vstupní údaje'!S36))/1000000</f>
        <v>#DIV/0!</v>
      </c>
      <c r="U41" s="179" t="e">
        <f>(SUM('HEAT_Vstupní údaje'!$E$35:'HEAT_Vstupní údaje'!T35)-SUM('HEAT_Vstupní údaje'!$E$36:'HEAT_Vstupní údaje'!T36))/1000000</f>
        <v>#DIV/0!</v>
      </c>
      <c r="V41" s="179" t="e">
        <f>(SUM('HEAT_Vstupní údaje'!$E$35:'HEAT_Vstupní údaje'!U35)-SUM('HEAT_Vstupní údaje'!$E$36:'HEAT_Vstupní údaje'!U36))/1000000</f>
        <v>#DIV/0!</v>
      </c>
      <c r="W41" s="179" t="e">
        <f>(SUM('HEAT_Vstupní údaje'!$E$35:'HEAT_Vstupní údaje'!V35)-SUM('HEAT_Vstupní údaje'!$E$36:'HEAT_Vstupní údaje'!V36))/1000000</f>
        <v>#DIV/0!</v>
      </c>
      <c r="X41" s="179" t="e">
        <f>(SUM('HEAT_Vstupní údaje'!$E$35:'HEAT_Vstupní údaje'!W35)-SUM('HEAT_Vstupní údaje'!$E$36:'HEAT_Vstupní údaje'!W36))/1000000</f>
        <v>#DIV/0!</v>
      </c>
      <c r="Y41" s="179" t="e">
        <f>(SUM('HEAT_Vstupní údaje'!$E$35:'HEAT_Vstupní údaje'!X35)-SUM('HEAT_Vstupní údaje'!$E$36:'HEAT_Vstupní údaje'!X36))/1000000</f>
        <v>#DIV/0!</v>
      </c>
      <c r="Z41" s="179" t="e">
        <f>(SUM('HEAT_Vstupní údaje'!$E$35:'HEAT_Vstupní údaje'!Y35)-SUM('HEAT_Vstupní údaje'!$E$36:'HEAT_Vstupní údaje'!Y36))/1000000</f>
        <v>#DIV/0!</v>
      </c>
      <c r="AA41" s="179" t="e">
        <f>(SUM('HEAT_Vstupní údaje'!$E$35:'HEAT_Vstupní údaje'!Z35)-SUM('HEAT_Vstupní údaje'!$E$36:'HEAT_Vstupní údaje'!Z36))/1000000</f>
        <v>#DIV/0!</v>
      </c>
      <c r="AB41" s="179" t="e">
        <f>(SUM('HEAT_Vstupní údaje'!$E$35:'HEAT_Vstupní údaje'!AA35)-SUM('HEAT_Vstupní údaje'!$E$36:'HEAT_Vstupní údaje'!AA36))/1000000</f>
        <v>#DIV/0!</v>
      </c>
      <c r="AC41" s="179" t="e">
        <f>(SUM('HEAT_Vstupní údaje'!$E$35:'HEAT_Vstupní údaje'!AB35)-SUM('HEAT_Vstupní údaje'!$E$36:'HEAT_Vstupní údaje'!AB36))/1000000</f>
        <v>#DIV/0!</v>
      </c>
      <c r="AD41" s="179" t="e">
        <f>(SUM('HEAT_Vstupní údaje'!$E$35:'HEAT_Vstupní údaje'!AC35)-SUM('HEAT_Vstupní údaje'!$E$36:'HEAT_Vstupní údaje'!AC36))/1000000</f>
        <v>#DIV/0!</v>
      </c>
      <c r="AE41" s="179" t="e">
        <f>(SUM('HEAT_Vstupní údaje'!$E$35:'HEAT_Vstupní údaje'!AD35)-SUM('HEAT_Vstupní údaje'!$E$36:'HEAT_Vstupní údaje'!AD36))/1000000</f>
        <v>#DIV/0!</v>
      </c>
      <c r="AF41" s="179" t="e">
        <f>(SUM('HEAT_Vstupní údaje'!$E$35:'HEAT_Vstupní údaje'!AE35)-SUM('HEAT_Vstupní údaje'!$E$36:'HEAT_Vstupní údaje'!AE36))/1000000</f>
        <v>#DIV/0!</v>
      </c>
      <c r="AG41" s="179" t="e">
        <f>(SUM('HEAT_Vstupní údaje'!$E$35:'HEAT_Vstupní údaje'!AF35)-SUM('HEAT_Vstupní údaje'!$E$36:'HEAT_Vstupní údaje'!AF36))/1000000</f>
        <v>#DIV/0!</v>
      </c>
      <c r="AH41" s="179" t="e">
        <f>(SUM('HEAT_Vstupní údaje'!$E$35:'HEAT_Vstupní údaje'!AG35)-SUM('HEAT_Vstupní údaje'!$E$36:'HEAT_Vstupní údaje'!AG36))/1000000</f>
        <v>#DIV/0!</v>
      </c>
      <c r="AI41" s="179" t="e">
        <f>(SUM('HEAT_Vstupní údaje'!$E$35:'HEAT_Vstupní údaje'!AH35)-SUM('HEAT_Vstupní údaje'!$E$36:'HEAT_Vstupní údaje'!AH36))/1000000</f>
        <v>#DIV/0!</v>
      </c>
      <c r="AJ41" s="179" t="e">
        <f>(SUM('HEAT_Vstupní údaje'!$E$35:'HEAT_Vstupní údaje'!AI35)-SUM('HEAT_Vstupní údaje'!$E$36:'HEAT_Vstupní údaje'!AI36))/1000000</f>
        <v>#DIV/0!</v>
      </c>
      <c r="AK41" s="179" t="e">
        <f>(SUM('HEAT_Vstupní údaje'!$E$35:'HEAT_Vstupní údaje'!AJ35)-SUM('HEAT_Vstupní údaje'!$E$36:'HEAT_Vstupní údaje'!AJ36))/1000000</f>
        <v>#DIV/0!</v>
      </c>
      <c r="AL41" s="179" t="e">
        <f>(SUM('HEAT_Vstupní údaje'!$E$35:'HEAT_Vstupní údaje'!AK35)-SUM('HEAT_Vstupní údaje'!$E$36:'HEAT_Vstupní údaje'!AK36))/1000000</f>
        <v>#DIV/0!</v>
      </c>
      <c r="AM41" s="179" t="e">
        <f>(SUM('HEAT_Vstupní údaje'!$E$35:'HEAT_Vstupní údaje'!AL35)-SUM('HEAT_Vstupní údaje'!$E$36:'HEAT_Vstupní údaje'!AL36))/1000000</f>
        <v>#DIV/0!</v>
      </c>
      <c r="AN41" s="179" t="e">
        <f>(SUM('HEAT_Vstupní údaje'!$E$35:'HEAT_Vstupní údaje'!AM35)-SUM('HEAT_Vstupní údaje'!$E$36:'HEAT_Vstupní údaje'!AM36))/1000000</f>
        <v>#DIV/0!</v>
      </c>
      <c r="AO41" s="179" t="e">
        <f>(SUM('HEAT_Vstupní údaje'!$E$35:'HEAT_Vstupní údaje'!AN35)-SUM('HEAT_Vstupní údaje'!$E$36:'HEAT_Vstupní údaje'!AN36))/1000000</f>
        <v>#DIV/0!</v>
      </c>
      <c r="AP41" s="179" t="e">
        <f>(SUM('HEAT_Vstupní údaje'!$E$35:'HEAT_Vstupní údaje'!AO35)-SUM('HEAT_Vstupní údaje'!$E$36:'HEAT_Vstupní údaje'!AO36))/1000000</f>
        <v>#DIV/0!</v>
      </c>
      <c r="AQ41" s="179" t="e">
        <f>(SUM('HEAT_Vstupní údaje'!$E$35:'HEAT_Vstupní údaje'!AP35)-SUM('HEAT_Vstupní údaje'!$E$36:'HEAT_Vstupní údaje'!AP36))/1000000</f>
        <v>#DIV/0!</v>
      </c>
      <c r="AR41" s="179" t="e">
        <f>(SUM('HEAT_Vstupní údaje'!$E$35:'HEAT_Vstupní údaje'!AQ35)-SUM('HEAT_Vstupní údaje'!$E$36:'HEAT_Vstupní údaje'!AQ36))/1000000</f>
        <v>#DIV/0!</v>
      </c>
    </row>
    <row r="42" spans="1:45" s="3" customFormat="1" x14ac:dyDescent="0.25">
      <c r="A42" s="64"/>
      <c r="B42" s="45" t="s">
        <v>91</v>
      </c>
      <c r="C42" s="101" t="s">
        <v>87</v>
      </c>
      <c r="D42" s="1"/>
      <c r="E42" s="70"/>
      <c r="F42" s="180">
        <f>'HEAT_Vstupní údaje'!E34</f>
        <v>0</v>
      </c>
      <c r="G42" s="180">
        <f>'HEAT_Vstupní údaje'!F34</f>
        <v>0</v>
      </c>
      <c r="H42" s="180">
        <f>'HEAT_Vstupní údaje'!G34</f>
        <v>0</v>
      </c>
      <c r="I42" s="180">
        <f>'HEAT_Vstupní údaje'!H34</f>
        <v>0</v>
      </c>
      <c r="J42" s="180">
        <f>'HEAT_Vstupní údaje'!I34</f>
        <v>0</v>
      </c>
      <c r="K42" s="180">
        <f>'HEAT_Vstupní údaje'!J34</f>
        <v>0</v>
      </c>
      <c r="L42" s="180">
        <f>'HEAT_Vstupní údaje'!K34</f>
        <v>0</v>
      </c>
      <c r="M42" s="180">
        <f>'HEAT_Vstupní údaje'!L34</f>
        <v>0</v>
      </c>
      <c r="N42" s="180">
        <f>'HEAT_Vstupní údaje'!M34</f>
        <v>0</v>
      </c>
      <c r="O42" s="180">
        <f>'HEAT_Vstupní údaje'!N34</f>
        <v>0</v>
      </c>
      <c r="P42" s="180">
        <f>'HEAT_Vstupní údaje'!O34</f>
        <v>0</v>
      </c>
      <c r="Q42" s="180">
        <f>'HEAT_Vstupní údaje'!P34</f>
        <v>0</v>
      </c>
      <c r="R42" s="180">
        <f>'HEAT_Vstupní údaje'!Q34</f>
        <v>0</v>
      </c>
      <c r="S42" s="180">
        <f>'HEAT_Vstupní údaje'!R34</f>
        <v>0</v>
      </c>
      <c r="T42" s="180">
        <f>'HEAT_Vstupní údaje'!S34</f>
        <v>0</v>
      </c>
      <c r="U42" s="180">
        <f>'HEAT_Vstupní údaje'!T34</f>
        <v>0</v>
      </c>
      <c r="V42" s="180">
        <f>'HEAT_Vstupní údaje'!U34</f>
        <v>0</v>
      </c>
      <c r="W42" s="180">
        <f>'HEAT_Vstupní údaje'!V34</f>
        <v>0</v>
      </c>
      <c r="X42" s="180">
        <f>'HEAT_Vstupní údaje'!W34</f>
        <v>0</v>
      </c>
      <c r="Y42" s="180">
        <f>'HEAT_Vstupní údaje'!X34</f>
        <v>0</v>
      </c>
      <c r="Z42" s="180">
        <f>'HEAT_Vstupní údaje'!Y34</f>
        <v>0</v>
      </c>
      <c r="AA42" s="180">
        <f>'HEAT_Vstupní údaje'!Z34</f>
        <v>0</v>
      </c>
      <c r="AB42" s="180">
        <f>'HEAT_Vstupní údaje'!AA34</f>
        <v>0</v>
      </c>
      <c r="AC42" s="180">
        <f>'HEAT_Vstupní údaje'!AB34</f>
        <v>0</v>
      </c>
      <c r="AD42" s="180">
        <f>'HEAT_Vstupní údaje'!AC34</f>
        <v>0</v>
      </c>
      <c r="AE42" s="180">
        <f>'HEAT_Vstupní údaje'!AD34</f>
        <v>0</v>
      </c>
      <c r="AF42" s="180">
        <f>'HEAT_Vstupní údaje'!AE34</f>
        <v>0</v>
      </c>
      <c r="AG42" s="180">
        <f>'HEAT_Vstupní údaje'!AF34</f>
        <v>0</v>
      </c>
      <c r="AH42" s="180">
        <f>'HEAT_Vstupní údaje'!AG34</f>
        <v>0</v>
      </c>
      <c r="AI42" s="180">
        <f>'HEAT_Vstupní údaje'!AH34</f>
        <v>0</v>
      </c>
      <c r="AJ42" s="180">
        <f>'HEAT_Vstupní údaje'!AI34</f>
        <v>0</v>
      </c>
      <c r="AK42" s="180">
        <f>'HEAT_Vstupní údaje'!AJ34</f>
        <v>0</v>
      </c>
      <c r="AL42" s="180">
        <f>'HEAT_Vstupní údaje'!AK34</f>
        <v>0</v>
      </c>
      <c r="AM42" s="180">
        <f>'HEAT_Vstupní údaje'!AL34</f>
        <v>0</v>
      </c>
      <c r="AN42" s="180">
        <f>'HEAT_Vstupní údaje'!AM34</f>
        <v>0</v>
      </c>
      <c r="AO42" s="180">
        <f>'HEAT_Vstupní údaje'!AN34</f>
        <v>0</v>
      </c>
      <c r="AP42" s="180">
        <f>'HEAT_Vstupní údaje'!AO34</f>
        <v>0</v>
      </c>
      <c r="AQ42" s="180">
        <f>'HEAT_Vstupní údaje'!AP34</f>
        <v>0</v>
      </c>
      <c r="AR42" s="180">
        <f>'HEAT_Vstupní údaje'!AQ34</f>
        <v>0</v>
      </c>
    </row>
    <row r="43" spans="1:45" s="1" customFormat="1" x14ac:dyDescent="0.25">
      <c r="A43" s="64"/>
      <c r="B43" s="67" t="s">
        <v>92</v>
      </c>
      <c r="C43" s="68" t="s">
        <v>76</v>
      </c>
      <c r="D43" s="64"/>
      <c r="E43" s="70"/>
      <c r="F43" s="104">
        <f>-F42*F41</f>
        <v>0</v>
      </c>
      <c r="G43" s="104" t="e">
        <f t="shared" ref="G43:AR43" si="34">-G42*G41</f>
        <v>#DIV/0!</v>
      </c>
      <c r="H43" s="104" t="e">
        <f t="shared" si="34"/>
        <v>#DIV/0!</v>
      </c>
      <c r="I43" s="104" t="e">
        <f t="shared" si="34"/>
        <v>#DIV/0!</v>
      </c>
      <c r="J43" s="104" t="e">
        <f t="shared" si="34"/>
        <v>#DIV/0!</v>
      </c>
      <c r="K43" s="104" t="e">
        <f t="shared" si="34"/>
        <v>#DIV/0!</v>
      </c>
      <c r="L43" s="104" t="e">
        <f t="shared" si="34"/>
        <v>#DIV/0!</v>
      </c>
      <c r="M43" s="104" t="e">
        <f t="shared" si="34"/>
        <v>#DIV/0!</v>
      </c>
      <c r="N43" s="104" t="e">
        <f t="shared" si="34"/>
        <v>#DIV/0!</v>
      </c>
      <c r="O43" s="104" t="e">
        <f t="shared" si="34"/>
        <v>#DIV/0!</v>
      </c>
      <c r="P43" s="104" t="e">
        <f t="shared" si="34"/>
        <v>#DIV/0!</v>
      </c>
      <c r="Q43" s="104" t="e">
        <f t="shared" si="34"/>
        <v>#DIV/0!</v>
      </c>
      <c r="R43" s="104" t="e">
        <f t="shared" si="34"/>
        <v>#DIV/0!</v>
      </c>
      <c r="S43" s="104" t="e">
        <f t="shared" si="34"/>
        <v>#DIV/0!</v>
      </c>
      <c r="T43" s="104" t="e">
        <f t="shared" si="34"/>
        <v>#DIV/0!</v>
      </c>
      <c r="U43" s="104" t="e">
        <f t="shared" si="34"/>
        <v>#DIV/0!</v>
      </c>
      <c r="V43" s="104" t="e">
        <f t="shared" si="34"/>
        <v>#DIV/0!</v>
      </c>
      <c r="W43" s="104" t="e">
        <f t="shared" si="34"/>
        <v>#DIV/0!</v>
      </c>
      <c r="X43" s="104" t="e">
        <f t="shared" si="34"/>
        <v>#DIV/0!</v>
      </c>
      <c r="Y43" s="104" t="e">
        <f t="shared" si="34"/>
        <v>#DIV/0!</v>
      </c>
      <c r="Z43" s="104" t="e">
        <f t="shared" si="34"/>
        <v>#DIV/0!</v>
      </c>
      <c r="AA43" s="104" t="e">
        <f t="shared" si="34"/>
        <v>#DIV/0!</v>
      </c>
      <c r="AB43" s="104" t="e">
        <f t="shared" si="34"/>
        <v>#DIV/0!</v>
      </c>
      <c r="AC43" s="104" t="e">
        <f t="shared" si="34"/>
        <v>#DIV/0!</v>
      </c>
      <c r="AD43" s="104" t="e">
        <f t="shared" si="34"/>
        <v>#DIV/0!</v>
      </c>
      <c r="AE43" s="104" t="e">
        <f t="shared" si="34"/>
        <v>#DIV/0!</v>
      </c>
      <c r="AF43" s="104" t="e">
        <f t="shared" si="34"/>
        <v>#DIV/0!</v>
      </c>
      <c r="AG43" s="104" t="e">
        <f t="shared" si="34"/>
        <v>#DIV/0!</v>
      </c>
      <c r="AH43" s="104" t="e">
        <f t="shared" si="34"/>
        <v>#DIV/0!</v>
      </c>
      <c r="AI43" s="104" t="e">
        <f t="shared" si="34"/>
        <v>#DIV/0!</v>
      </c>
      <c r="AJ43" s="104" t="e">
        <f t="shared" si="34"/>
        <v>#DIV/0!</v>
      </c>
      <c r="AK43" s="104" t="e">
        <f t="shared" si="34"/>
        <v>#DIV/0!</v>
      </c>
      <c r="AL43" s="104" t="e">
        <f t="shared" si="34"/>
        <v>#DIV/0!</v>
      </c>
      <c r="AM43" s="104" t="e">
        <f t="shared" si="34"/>
        <v>#DIV/0!</v>
      </c>
      <c r="AN43" s="104" t="e">
        <f t="shared" si="34"/>
        <v>#DIV/0!</v>
      </c>
      <c r="AO43" s="104" t="e">
        <f t="shared" si="34"/>
        <v>#DIV/0!</v>
      </c>
      <c r="AP43" s="104" t="e">
        <f t="shared" si="34"/>
        <v>#DIV/0!</v>
      </c>
      <c r="AQ43" s="104" t="e">
        <f t="shared" si="34"/>
        <v>#DIV/0!</v>
      </c>
      <c r="AR43" s="104" t="e">
        <f t="shared" si="34"/>
        <v>#DIV/0!</v>
      </c>
    </row>
    <row r="44" spans="1:45" s="1" customFormat="1" x14ac:dyDescent="0.25">
      <c r="A44" s="64"/>
      <c r="B44" s="96" t="s">
        <v>93</v>
      </c>
      <c r="C44" s="97" t="s">
        <v>76</v>
      </c>
      <c r="D44" s="64"/>
      <c r="E44" s="70"/>
      <c r="F44" s="98">
        <f>+F40+F43</f>
        <v>0</v>
      </c>
      <c r="G44" s="98" t="e">
        <f t="shared" ref="G44:AR44" si="35">+G40+G43</f>
        <v>#DIV/0!</v>
      </c>
      <c r="H44" s="98" t="e">
        <f t="shared" si="35"/>
        <v>#DIV/0!</v>
      </c>
      <c r="I44" s="98" t="e">
        <f t="shared" si="35"/>
        <v>#DIV/0!</v>
      </c>
      <c r="J44" s="98" t="e">
        <f t="shared" si="35"/>
        <v>#DIV/0!</v>
      </c>
      <c r="K44" s="98" t="e">
        <f t="shared" si="35"/>
        <v>#DIV/0!</v>
      </c>
      <c r="L44" s="98" t="e">
        <f t="shared" si="35"/>
        <v>#DIV/0!</v>
      </c>
      <c r="M44" s="98" t="e">
        <f t="shared" si="35"/>
        <v>#DIV/0!</v>
      </c>
      <c r="N44" s="98" t="e">
        <f t="shared" si="35"/>
        <v>#DIV/0!</v>
      </c>
      <c r="O44" s="98" t="e">
        <f t="shared" si="35"/>
        <v>#DIV/0!</v>
      </c>
      <c r="P44" s="98" t="e">
        <f t="shared" si="35"/>
        <v>#DIV/0!</v>
      </c>
      <c r="Q44" s="98" t="e">
        <f t="shared" si="35"/>
        <v>#DIV/0!</v>
      </c>
      <c r="R44" s="98" t="e">
        <f t="shared" si="35"/>
        <v>#DIV/0!</v>
      </c>
      <c r="S44" s="98" t="e">
        <f t="shared" si="35"/>
        <v>#DIV/0!</v>
      </c>
      <c r="T44" s="98" t="e">
        <f t="shared" si="35"/>
        <v>#DIV/0!</v>
      </c>
      <c r="U44" s="98" t="e">
        <f t="shared" si="35"/>
        <v>#DIV/0!</v>
      </c>
      <c r="V44" s="98" t="e">
        <f t="shared" si="35"/>
        <v>#DIV/0!</v>
      </c>
      <c r="W44" s="98" t="e">
        <f t="shared" si="35"/>
        <v>#DIV/0!</v>
      </c>
      <c r="X44" s="98" t="e">
        <f t="shared" si="35"/>
        <v>#DIV/0!</v>
      </c>
      <c r="Y44" s="98" t="e">
        <f t="shared" si="35"/>
        <v>#DIV/0!</v>
      </c>
      <c r="Z44" s="98" t="e">
        <f t="shared" si="35"/>
        <v>#DIV/0!</v>
      </c>
      <c r="AA44" s="98" t="e">
        <f t="shared" si="35"/>
        <v>#DIV/0!</v>
      </c>
      <c r="AB44" s="98" t="e">
        <f t="shared" si="35"/>
        <v>#DIV/0!</v>
      </c>
      <c r="AC44" s="98" t="e">
        <f t="shared" si="35"/>
        <v>#DIV/0!</v>
      </c>
      <c r="AD44" s="98" t="e">
        <f t="shared" si="35"/>
        <v>#DIV/0!</v>
      </c>
      <c r="AE44" s="98" t="e">
        <f t="shared" si="35"/>
        <v>#DIV/0!</v>
      </c>
      <c r="AF44" s="98" t="e">
        <f t="shared" si="35"/>
        <v>#DIV/0!</v>
      </c>
      <c r="AG44" s="98" t="e">
        <f t="shared" si="35"/>
        <v>#DIV/0!</v>
      </c>
      <c r="AH44" s="98" t="e">
        <f t="shared" si="35"/>
        <v>#DIV/0!</v>
      </c>
      <c r="AI44" s="98" t="e">
        <f t="shared" si="35"/>
        <v>#DIV/0!</v>
      </c>
      <c r="AJ44" s="98" t="e">
        <f t="shared" si="35"/>
        <v>#DIV/0!</v>
      </c>
      <c r="AK44" s="98" t="e">
        <f t="shared" si="35"/>
        <v>#DIV/0!</v>
      </c>
      <c r="AL44" s="98" t="e">
        <f t="shared" si="35"/>
        <v>#DIV/0!</v>
      </c>
      <c r="AM44" s="98" t="e">
        <f t="shared" si="35"/>
        <v>#DIV/0!</v>
      </c>
      <c r="AN44" s="98" t="e">
        <f t="shared" si="35"/>
        <v>#DIV/0!</v>
      </c>
      <c r="AO44" s="98" t="e">
        <f t="shared" si="35"/>
        <v>#DIV/0!</v>
      </c>
      <c r="AP44" s="98" t="e">
        <f t="shared" si="35"/>
        <v>#DIV/0!</v>
      </c>
      <c r="AQ44" s="98" t="e">
        <f t="shared" si="35"/>
        <v>#DIV/0!</v>
      </c>
      <c r="AR44" s="98" t="e">
        <f t="shared" si="35"/>
        <v>#DIV/0!</v>
      </c>
    </row>
    <row r="45" spans="1:45" s="3" customFormat="1" x14ac:dyDescent="0.25">
      <c r="A45" s="64"/>
      <c r="B45" s="3" t="s">
        <v>94</v>
      </c>
      <c r="C45" s="71" t="s">
        <v>76</v>
      </c>
      <c r="D45" s="105">
        <f>'HEAT_Vstupní údaje'!B17</f>
        <v>0.19</v>
      </c>
      <c r="E45" s="70"/>
      <c r="F45" s="104">
        <f>MIN(-F44*$D$45,0)</f>
        <v>0</v>
      </c>
      <c r="G45" s="104" t="e">
        <f t="shared" ref="G45:AR45" si="36">MIN(-G44*$D$45,0)</f>
        <v>#DIV/0!</v>
      </c>
      <c r="H45" s="104" t="e">
        <f t="shared" si="36"/>
        <v>#DIV/0!</v>
      </c>
      <c r="I45" s="104" t="e">
        <f t="shared" si="36"/>
        <v>#DIV/0!</v>
      </c>
      <c r="J45" s="104" t="e">
        <f t="shared" si="36"/>
        <v>#DIV/0!</v>
      </c>
      <c r="K45" s="104" t="e">
        <f t="shared" si="36"/>
        <v>#DIV/0!</v>
      </c>
      <c r="L45" s="104" t="e">
        <f t="shared" si="36"/>
        <v>#DIV/0!</v>
      </c>
      <c r="M45" s="104" t="e">
        <f t="shared" si="36"/>
        <v>#DIV/0!</v>
      </c>
      <c r="N45" s="104" t="e">
        <f t="shared" si="36"/>
        <v>#DIV/0!</v>
      </c>
      <c r="O45" s="104" t="e">
        <f t="shared" si="36"/>
        <v>#DIV/0!</v>
      </c>
      <c r="P45" s="104" t="e">
        <f t="shared" si="36"/>
        <v>#DIV/0!</v>
      </c>
      <c r="Q45" s="104" t="e">
        <f t="shared" si="36"/>
        <v>#DIV/0!</v>
      </c>
      <c r="R45" s="104" t="e">
        <f t="shared" si="36"/>
        <v>#DIV/0!</v>
      </c>
      <c r="S45" s="104" t="e">
        <f t="shared" si="36"/>
        <v>#DIV/0!</v>
      </c>
      <c r="T45" s="104" t="e">
        <f t="shared" si="36"/>
        <v>#DIV/0!</v>
      </c>
      <c r="U45" s="104" t="e">
        <f t="shared" si="36"/>
        <v>#DIV/0!</v>
      </c>
      <c r="V45" s="104" t="e">
        <f t="shared" si="36"/>
        <v>#DIV/0!</v>
      </c>
      <c r="W45" s="104" t="e">
        <f t="shared" si="36"/>
        <v>#DIV/0!</v>
      </c>
      <c r="X45" s="104" t="e">
        <f t="shared" si="36"/>
        <v>#DIV/0!</v>
      </c>
      <c r="Y45" s="104" t="e">
        <f t="shared" si="36"/>
        <v>#DIV/0!</v>
      </c>
      <c r="Z45" s="104" t="e">
        <f t="shared" si="36"/>
        <v>#DIV/0!</v>
      </c>
      <c r="AA45" s="104" t="e">
        <f t="shared" si="36"/>
        <v>#DIV/0!</v>
      </c>
      <c r="AB45" s="104" t="e">
        <f t="shared" si="36"/>
        <v>#DIV/0!</v>
      </c>
      <c r="AC45" s="104" t="e">
        <f t="shared" si="36"/>
        <v>#DIV/0!</v>
      </c>
      <c r="AD45" s="104" t="e">
        <f t="shared" si="36"/>
        <v>#DIV/0!</v>
      </c>
      <c r="AE45" s="104" t="e">
        <f t="shared" si="36"/>
        <v>#DIV/0!</v>
      </c>
      <c r="AF45" s="104" t="e">
        <f t="shared" si="36"/>
        <v>#DIV/0!</v>
      </c>
      <c r="AG45" s="104" t="e">
        <f t="shared" si="36"/>
        <v>#DIV/0!</v>
      </c>
      <c r="AH45" s="104" t="e">
        <f t="shared" si="36"/>
        <v>#DIV/0!</v>
      </c>
      <c r="AI45" s="104" t="e">
        <f t="shared" si="36"/>
        <v>#DIV/0!</v>
      </c>
      <c r="AJ45" s="104" t="e">
        <f t="shared" si="36"/>
        <v>#DIV/0!</v>
      </c>
      <c r="AK45" s="104" t="e">
        <f t="shared" si="36"/>
        <v>#DIV/0!</v>
      </c>
      <c r="AL45" s="104" t="e">
        <f t="shared" si="36"/>
        <v>#DIV/0!</v>
      </c>
      <c r="AM45" s="104" t="e">
        <f t="shared" si="36"/>
        <v>#DIV/0!</v>
      </c>
      <c r="AN45" s="104" t="e">
        <f t="shared" si="36"/>
        <v>#DIV/0!</v>
      </c>
      <c r="AO45" s="104" t="e">
        <f t="shared" si="36"/>
        <v>#DIV/0!</v>
      </c>
      <c r="AP45" s="104" t="e">
        <f t="shared" si="36"/>
        <v>#DIV/0!</v>
      </c>
      <c r="AQ45" s="104" t="e">
        <f t="shared" si="36"/>
        <v>#DIV/0!</v>
      </c>
      <c r="AR45" s="104" t="e">
        <f t="shared" si="36"/>
        <v>#DIV/0!</v>
      </c>
    </row>
    <row r="46" spans="1:45" s="1" customFormat="1" x14ac:dyDescent="0.25">
      <c r="A46" s="64"/>
      <c r="B46" s="96" t="s">
        <v>95</v>
      </c>
      <c r="C46" s="97" t="s">
        <v>76</v>
      </c>
      <c r="D46" s="64"/>
      <c r="E46" s="70"/>
      <c r="F46" s="98">
        <f>SUM(F44:F45)</f>
        <v>0</v>
      </c>
      <c r="G46" s="98" t="e">
        <f t="shared" ref="G46:AR46" si="37">SUM(G44:G45)</f>
        <v>#DIV/0!</v>
      </c>
      <c r="H46" s="98" t="e">
        <f t="shared" si="37"/>
        <v>#DIV/0!</v>
      </c>
      <c r="I46" s="98" t="e">
        <f t="shared" si="37"/>
        <v>#DIV/0!</v>
      </c>
      <c r="J46" s="98" t="e">
        <f t="shared" si="37"/>
        <v>#DIV/0!</v>
      </c>
      <c r="K46" s="98" t="e">
        <f t="shared" si="37"/>
        <v>#DIV/0!</v>
      </c>
      <c r="L46" s="98" t="e">
        <f t="shared" si="37"/>
        <v>#DIV/0!</v>
      </c>
      <c r="M46" s="98" t="e">
        <f t="shared" si="37"/>
        <v>#DIV/0!</v>
      </c>
      <c r="N46" s="98" t="e">
        <f t="shared" si="37"/>
        <v>#DIV/0!</v>
      </c>
      <c r="O46" s="98" t="e">
        <f t="shared" si="37"/>
        <v>#DIV/0!</v>
      </c>
      <c r="P46" s="98" t="e">
        <f t="shared" si="37"/>
        <v>#DIV/0!</v>
      </c>
      <c r="Q46" s="98" t="e">
        <f t="shared" si="37"/>
        <v>#DIV/0!</v>
      </c>
      <c r="R46" s="98" t="e">
        <f t="shared" si="37"/>
        <v>#DIV/0!</v>
      </c>
      <c r="S46" s="98" t="e">
        <f t="shared" si="37"/>
        <v>#DIV/0!</v>
      </c>
      <c r="T46" s="98" t="e">
        <f t="shared" si="37"/>
        <v>#DIV/0!</v>
      </c>
      <c r="U46" s="98" t="e">
        <f t="shared" si="37"/>
        <v>#DIV/0!</v>
      </c>
      <c r="V46" s="98" t="e">
        <f t="shared" si="37"/>
        <v>#DIV/0!</v>
      </c>
      <c r="W46" s="98" t="e">
        <f t="shared" si="37"/>
        <v>#DIV/0!</v>
      </c>
      <c r="X46" s="98" t="e">
        <f t="shared" si="37"/>
        <v>#DIV/0!</v>
      </c>
      <c r="Y46" s="98" t="e">
        <f t="shared" si="37"/>
        <v>#DIV/0!</v>
      </c>
      <c r="Z46" s="98" t="e">
        <f t="shared" si="37"/>
        <v>#DIV/0!</v>
      </c>
      <c r="AA46" s="98" t="e">
        <f t="shared" si="37"/>
        <v>#DIV/0!</v>
      </c>
      <c r="AB46" s="98" t="e">
        <f t="shared" si="37"/>
        <v>#DIV/0!</v>
      </c>
      <c r="AC46" s="98" t="e">
        <f t="shared" si="37"/>
        <v>#DIV/0!</v>
      </c>
      <c r="AD46" s="98" t="e">
        <f t="shared" si="37"/>
        <v>#DIV/0!</v>
      </c>
      <c r="AE46" s="98" t="e">
        <f t="shared" si="37"/>
        <v>#DIV/0!</v>
      </c>
      <c r="AF46" s="98" t="e">
        <f t="shared" si="37"/>
        <v>#DIV/0!</v>
      </c>
      <c r="AG46" s="98" t="e">
        <f t="shared" si="37"/>
        <v>#DIV/0!</v>
      </c>
      <c r="AH46" s="98" t="e">
        <f t="shared" si="37"/>
        <v>#DIV/0!</v>
      </c>
      <c r="AI46" s="98" t="e">
        <f t="shared" si="37"/>
        <v>#DIV/0!</v>
      </c>
      <c r="AJ46" s="98" t="e">
        <f t="shared" si="37"/>
        <v>#DIV/0!</v>
      </c>
      <c r="AK46" s="98" t="e">
        <f t="shared" si="37"/>
        <v>#DIV/0!</v>
      </c>
      <c r="AL46" s="98" t="e">
        <f t="shared" si="37"/>
        <v>#DIV/0!</v>
      </c>
      <c r="AM46" s="98" t="e">
        <f t="shared" si="37"/>
        <v>#DIV/0!</v>
      </c>
      <c r="AN46" s="98" t="e">
        <f t="shared" si="37"/>
        <v>#DIV/0!</v>
      </c>
      <c r="AO46" s="98" t="e">
        <f t="shared" si="37"/>
        <v>#DIV/0!</v>
      </c>
      <c r="AP46" s="98" t="e">
        <f t="shared" si="37"/>
        <v>#DIV/0!</v>
      </c>
      <c r="AQ46" s="98" t="e">
        <f t="shared" si="37"/>
        <v>#DIV/0!</v>
      </c>
      <c r="AR46" s="98" t="e">
        <f t="shared" si="37"/>
        <v>#DIV/0!</v>
      </c>
    </row>
    <row r="47" spans="1:45" s="3" customFormat="1" x14ac:dyDescent="0.25">
      <c r="C47" s="71"/>
      <c r="E47" s="70"/>
      <c r="F47" s="31"/>
      <c r="G47" s="32"/>
      <c r="H47" s="32"/>
      <c r="I47" s="32"/>
      <c r="J47" s="32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45" s="3" customFormat="1" x14ac:dyDescent="0.25">
      <c r="A48" s="1" t="s">
        <v>96</v>
      </c>
      <c r="C48" s="106"/>
      <c r="E48" s="70"/>
      <c r="F48" s="31"/>
      <c r="G48" s="32"/>
      <c r="H48" s="32"/>
      <c r="I48" s="32"/>
      <c r="J48" s="32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44" s="1" customFormat="1" x14ac:dyDescent="0.25">
      <c r="A49" s="64"/>
      <c r="B49" s="67" t="s">
        <v>85</v>
      </c>
      <c r="C49" s="68" t="s">
        <v>76</v>
      </c>
      <c r="D49" s="64"/>
      <c r="E49" s="70"/>
      <c r="F49" s="104">
        <f>F37</f>
        <v>0</v>
      </c>
      <c r="G49" s="104">
        <f t="shared" ref="G49:AR49" si="38">G37</f>
        <v>0</v>
      </c>
      <c r="H49" s="104">
        <f t="shared" si="38"/>
        <v>0</v>
      </c>
      <c r="I49" s="104">
        <f t="shared" si="38"/>
        <v>0</v>
      </c>
      <c r="J49" s="104">
        <f t="shared" si="38"/>
        <v>0</v>
      </c>
      <c r="K49" s="104">
        <f t="shared" si="38"/>
        <v>0</v>
      </c>
      <c r="L49" s="104">
        <f t="shared" si="38"/>
        <v>0</v>
      </c>
      <c r="M49" s="104">
        <f t="shared" si="38"/>
        <v>0</v>
      </c>
      <c r="N49" s="104">
        <f t="shared" si="38"/>
        <v>0</v>
      </c>
      <c r="O49" s="104">
        <f t="shared" si="38"/>
        <v>0</v>
      </c>
      <c r="P49" s="104">
        <f t="shared" si="38"/>
        <v>0</v>
      </c>
      <c r="Q49" s="104">
        <f t="shared" si="38"/>
        <v>0</v>
      </c>
      <c r="R49" s="104">
        <f t="shared" si="38"/>
        <v>0</v>
      </c>
      <c r="S49" s="104">
        <f t="shared" si="38"/>
        <v>0</v>
      </c>
      <c r="T49" s="104">
        <f t="shared" si="38"/>
        <v>0</v>
      </c>
      <c r="U49" s="104">
        <f t="shared" si="38"/>
        <v>0</v>
      </c>
      <c r="V49" s="104">
        <f t="shared" si="38"/>
        <v>0</v>
      </c>
      <c r="W49" s="104">
        <f t="shared" si="38"/>
        <v>0</v>
      </c>
      <c r="X49" s="104">
        <f t="shared" si="38"/>
        <v>0</v>
      </c>
      <c r="Y49" s="104">
        <f t="shared" si="38"/>
        <v>0</v>
      </c>
      <c r="Z49" s="104">
        <f t="shared" si="38"/>
        <v>0</v>
      </c>
      <c r="AA49" s="104">
        <f t="shared" si="38"/>
        <v>0</v>
      </c>
      <c r="AB49" s="104">
        <f t="shared" si="38"/>
        <v>0</v>
      </c>
      <c r="AC49" s="104">
        <f t="shared" si="38"/>
        <v>0</v>
      </c>
      <c r="AD49" s="104">
        <f t="shared" si="38"/>
        <v>0</v>
      </c>
      <c r="AE49" s="104">
        <f t="shared" si="38"/>
        <v>0</v>
      </c>
      <c r="AF49" s="104">
        <f t="shared" si="38"/>
        <v>0</v>
      </c>
      <c r="AG49" s="104">
        <f t="shared" si="38"/>
        <v>0</v>
      </c>
      <c r="AH49" s="104">
        <f t="shared" si="38"/>
        <v>0</v>
      </c>
      <c r="AI49" s="104">
        <f t="shared" si="38"/>
        <v>0</v>
      </c>
      <c r="AJ49" s="104">
        <f t="shared" si="38"/>
        <v>0</v>
      </c>
      <c r="AK49" s="104">
        <f t="shared" si="38"/>
        <v>0</v>
      </c>
      <c r="AL49" s="104">
        <f t="shared" si="38"/>
        <v>0</v>
      </c>
      <c r="AM49" s="104">
        <f t="shared" si="38"/>
        <v>0</v>
      </c>
      <c r="AN49" s="104">
        <f t="shared" si="38"/>
        <v>0</v>
      </c>
      <c r="AO49" s="104">
        <f t="shared" si="38"/>
        <v>0</v>
      </c>
      <c r="AP49" s="104">
        <f t="shared" si="38"/>
        <v>0</v>
      </c>
      <c r="AQ49" s="104">
        <f t="shared" si="38"/>
        <v>0</v>
      </c>
      <c r="AR49" s="104">
        <f t="shared" si="38"/>
        <v>0</v>
      </c>
    </row>
    <row r="50" spans="1:44" s="3" customFormat="1" x14ac:dyDescent="0.25">
      <c r="B50" s="10" t="s">
        <v>97</v>
      </c>
      <c r="C50" s="101" t="s">
        <v>76</v>
      </c>
      <c r="D50" s="98">
        <f>SUM(F50:AP50)</f>
        <v>0</v>
      </c>
      <c r="E50" s="70"/>
      <c r="F50" s="104">
        <f>+F51+F52</f>
        <v>0</v>
      </c>
      <c r="G50" s="104">
        <f t="shared" ref="G50:AR50" si="39">+G51+G52</f>
        <v>0</v>
      </c>
      <c r="H50" s="104">
        <f t="shared" si="39"/>
        <v>0</v>
      </c>
      <c r="I50" s="104">
        <f t="shared" si="39"/>
        <v>0</v>
      </c>
      <c r="J50" s="104">
        <f t="shared" si="39"/>
        <v>0</v>
      </c>
      <c r="K50" s="104">
        <f t="shared" si="39"/>
        <v>0</v>
      </c>
      <c r="L50" s="104">
        <f t="shared" si="39"/>
        <v>0</v>
      </c>
      <c r="M50" s="104">
        <f t="shared" si="39"/>
        <v>0</v>
      </c>
      <c r="N50" s="104">
        <f t="shared" si="39"/>
        <v>0</v>
      </c>
      <c r="O50" s="104">
        <f t="shared" si="39"/>
        <v>0</v>
      </c>
      <c r="P50" s="104">
        <f t="shared" si="39"/>
        <v>0</v>
      </c>
      <c r="Q50" s="104">
        <f t="shared" si="39"/>
        <v>0</v>
      </c>
      <c r="R50" s="104">
        <f t="shared" si="39"/>
        <v>0</v>
      </c>
      <c r="S50" s="104">
        <f t="shared" si="39"/>
        <v>0</v>
      </c>
      <c r="T50" s="104">
        <f t="shared" si="39"/>
        <v>0</v>
      </c>
      <c r="U50" s="104">
        <f t="shared" si="39"/>
        <v>0</v>
      </c>
      <c r="V50" s="104">
        <f t="shared" si="39"/>
        <v>0</v>
      </c>
      <c r="W50" s="104">
        <f t="shared" si="39"/>
        <v>0</v>
      </c>
      <c r="X50" s="104">
        <f t="shared" si="39"/>
        <v>0</v>
      </c>
      <c r="Y50" s="104">
        <f t="shared" si="39"/>
        <v>0</v>
      </c>
      <c r="Z50" s="104">
        <f t="shared" si="39"/>
        <v>0</v>
      </c>
      <c r="AA50" s="104">
        <f t="shared" si="39"/>
        <v>0</v>
      </c>
      <c r="AB50" s="104">
        <f t="shared" si="39"/>
        <v>0</v>
      </c>
      <c r="AC50" s="104">
        <f t="shared" si="39"/>
        <v>0</v>
      </c>
      <c r="AD50" s="104">
        <f t="shared" si="39"/>
        <v>0</v>
      </c>
      <c r="AE50" s="104">
        <f t="shared" si="39"/>
        <v>0</v>
      </c>
      <c r="AF50" s="104">
        <f t="shared" si="39"/>
        <v>0</v>
      </c>
      <c r="AG50" s="104">
        <f t="shared" si="39"/>
        <v>0</v>
      </c>
      <c r="AH50" s="104">
        <f t="shared" si="39"/>
        <v>0</v>
      </c>
      <c r="AI50" s="104">
        <f t="shared" si="39"/>
        <v>0</v>
      </c>
      <c r="AJ50" s="104">
        <f t="shared" si="39"/>
        <v>0</v>
      </c>
      <c r="AK50" s="104">
        <f t="shared" si="39"/>
        <v>0</v>
      </c>
      <c r="AL50" s="104">
        <f t="shared" si="39"/>
        <v>0</v>
      </c>
      <c r="AM50" s="104">
        <f t="shared" si="39"/>
        <v>0</v>
      </c>
      <c r="AN50" s="104">
        <f t="shared" si="39"/>
        <v>0</v>
      </c>
      <c r="AO50" s="104">
        <f t="shared" si="39"/>
        <v>0</v>
      </c>
      <c r="AP50" s="104">
        <f t="shared" si="39"/>
        <v>0</v>
      </c>
      <c r="AQ50" s="104">
        <f t="shared" si="39"/>
        <v>0</v>
      </c>
      <c r="AR50" s="104">
        <f t="shared" si="39"/>
        <v>0</v>
      </c>
    </row>
    <row r="51" spans="1:44" s="3" customFormat="1" x14ac:dyDescent="0.25">
      <c r="B51" s="3" t="s">
        <v>98</v>
      </c>
      <c r="C51" s="101" t="s">
        <v>76</v>
      </c>
      <c r="D51" s="98">
        <f>SUM(F51:AP51)</f>
        <v>0</v>
      </c>
      <c r="E51" s="70"/>
      <c r="F51" s="181">
        <f>-'HEAT_Vstupní údaje'!E46/1000000</f>
        <v>0</v>
      </c>
      <c r="G51" s="181">
        <f>-'HEAT_Vstupní údaje'!F46/1000000</f>
        <v>0</v>
      </c>
      <c r="H51" s="181">
        <f>-'HEAT_Vstupní údaje'!G46/1000000</f>
        <v>0</v>
      </c>
      <c r="I51" s="181">
        <f>-'HEAT_Vstupní údaje'!H46/1000000</f>
        <v>0</v>
      </c>
      <c r="J51" s="181">
        <f>-'HEAT_Vstupní údaje'!I46/1000000</f>
        <v>0</v>
      </c>
      <c r="K51" s="181">
        <f>-'HEAT_Vstupní údaje'!J46/1000000</f>
        <v>0</v>
      </c>
      <c r="L51" s="181">
        <f>-'HEAT_Vstupní údaje'!K46/1000000</f>
        <v>0</v>
      </c>
      <c r="M51" s="181">
        <f>-'HEAT_Vstupní údaje'!L46/1000000</f>
        <v>0</v>
      </c>
      <c r="N51" s="181">
        <f>-'HEAT_Vstupní údaje'!M46/1000000</f>
        <v>0</v>
      </c>
      <c r="O51" s="181">
        <f>-'HEAT_Vstupní údaje'!N46/1000000</f>
        <v>0</v>
      </c>
      <c r="P51" s="181">
        <f>-'HEAT_Vstupní údaje'!O46/1000000</f>
        <v>0</v>
      </c>
      <c r="Q51" s="181">
        <f>-'HEAT_Vstupní údaje'!P46/1000000</f>
        <v>0</v>
      </c>
      <c r="R51" s="181">
        <f>-'HEAT_Vstupní údaje'!Q46/1000000</f>
        <v>0</v>
      </c>
      <c r="S51" s="181">
        <f>-'HEAT_Vstupní údaje'!R46/1000000</f>
        <v>0</v>
      </c>
      <c r="T51" s="181">
        <f>-'HEAT_Vstupní údaje'!S46/1000000</f>
        <v>0</v>
      </c>
      <c r="U51" s="181">
        <f>-'HEAT_Vstupní údaje'!T46/1000000</f>
        <v>0</v>
      </c>
      <c r="V51" s="181">
        <f>-'HEAT_Vstupní údaje'!U46/1000000</f>
        <v>0</v>
      </c>
      <c r="W51" s="181">
        <f>-'HEAT_Vstupní údaje'!V46/1000000</f>
        <v>0</v>
      </c>
      <c r="X51" s="181">
        <f>-'HEAT_Vstupní údaje'!W46/1000000</f>
        <v>0</v>
      </c>
      <c r="Y51" s="181">
        <f>-'HEAT_Vstupní údaje'!X46/1000000</f>
        <v>0</v>
      </c>
      <c r="Z51" s="181">
        <f>-'HEAT_Vstupní údaje'!Y46/1000000</f>
        <v>0</v>
      </c>
      <c r="AA51" s="181">
        <f>-'HEAT_Vstupní údaje'!Z46/1000000</f>
        <v>0</v>
      </c>
      <c r="AB51" s="181">
        <f>-'HEAT_Vstupní údaje'!AA46/1000000</f>
        <v>0</v>
      </c>
      <c r="AC51" s="181">
        <f>-'HEAT_Vstupní údaje'!AB46/1000000</f>
        <v>0</v>
      </c>
      <c r="AD51" s="181">
        <f>-'HEAT_Vstupní údaje'!AC46/1000000</f>
        <v>0</v>
      </c>
      <c r="AE51" s="181">
        <f>-'HEAT_Vstupní údaje'!AD46/1000000</f>
        <v>0</v>
      </c>
      <c r="AF51" s="181">
        <f>-'HEAT_Vstupní údaje'!AE46/1000000</f>
        <v>0</v>
      </c>
      <c r="AG51" s="181">
        <f>-'HEAT_Vstupní údaje'!AF46/1000000</f>
        <v>0</v>
      </c>
      <c r="AH51" s="181">
        <f>-'HEAT_Vstupní údaje'!AG46/1000000</f>
        <v>0</v>
      </c>
      <c r="AI51" s="181">
        <f>-'HEAT_Vstupní údaje'!AH46/1000000</f>
        <v>0</v>
      </c>
      <c r="AJ51" s="181">
        <f>-'HEAT_Vstupní údaje'!AI46/1000000</f>
        <v>0</v>
      </c>
      <c r="AK51" s="181">
        <f>-'HEAT_Vstupní údaje'!AJ46/1000000</f>
        <v>0</v>
      </c>
      <c r="AL51" s="181">
        <f>-'HEAT_Vstupní údaje'!AK46/1000000</f>
        <v>0</v>
      </c>
      <c r="AM51" s="181">
        <f>-'HEAT_Vstupní údaje'!AL46/1000000</f>
        <v>0</v>
      </c>
      <c r="AN51" s="181">
        <f>-'HEAT_Vstupní údaje'!AM46/1000000</f>
        <v>0</v>
      </c>
      <c r="AO51" s="181">
        <f>-'HEAT_Vstupní údaje'!AN46/1000000</f>
        <v>0</v>
      </c>
      <c r="AP51" s="181">
        <f>-'HEAT_Vstupní údaje'!AO46/1000000</f>
        <v>0</v>
      </c>
      <c r="AQ51" s="181">
        <f>-'HEAT_Vstupní údaje'!AP46/1000000</f>
        <v>0</v>
      </c>
      <c r="AR51" s="181">
        <f>-'HEAT_Vstupní údaje'!AQ46/1000000</f>
        <v>0</v>
      </c>
    </row>
    <row r="52" spans="1:44" s="3" customFormat="1" x14ac:dyDescent="0.25">
      <c r="B52" s="3" t="s">
        <v>99</v>
      </c>
      <c r="C52" s="101" t="s">
        <v>76</v>
      </c>
      <c r="D52" s="105" t="e">
        <f>(D51-D50)/D51</f>
        <v>#DIV/0!</v>
      </c>
      <c r="E52" s="70"/>
      <c r="F52" s="181">
        <f>'HEAT_Vstupní údaje'!E47/1000000</f>
        <v>0</v>
      </c>
      <c r="G52" s="181">
        <f>'HEAT_Vstupní údaje'!F47/1000000</f>
        <v>0</v>
      </c>
      <c r="H52" s="181">
        <f>'HEAT_Vstupní údaje'!G47/1000000</f>
        <v>0</v>
      </c>
      <c r="I52" s="181">
        <f>'HEAT_Vstupní údaje'!H47/1000000</f>
        <v>0</v>
      </c>
      <c r="J52" s="181">
        <f>'HEAT_Vstupní údaje'!I47/1000000</f>
        <v>0</v>
      </c>
      <c r="K52" s="181">
        <f>'HEAT_Vstupní údaje'!J47/1000000</f>
        <v>0</v>
      </c>
      <c r="L52" s="181">
        <f>'HEAT_Vstupní údaje'!K47/1000000</f>
        <v>0</v>
      </c>
      <c r="M52" s="181">
        <f>'HEAT_Vstupní údaje'!L47/1000000</f>
        <v>0</v>
      </c>
      <c r="N52" s="181">
        <f>'HEAT_Vstupní údaje'!M47/1000000</f>
        <v>0</v>
      </c>
      <c r="O52" s="181">
        <f>'HEAT_Vstupní údaje'!N47/1000000</f>
        <v>0</v>
      </c>
      <c r="P52" s="181">
        <f>'HEAT_Vstupní údaje'!O47/1000000</f>
        <v>0</v>
      </c>
      <c r="Q52" s="181">
        <f>'HEAT_Vstupní údaje'!P47/1000000</f>
        <v>0</v>
      </c>
      <c r="R52" s="181">
        <f>'HEAT_Vstupní údaje'!Q47/1000000</f>
        <v>0</v>
      </c>
      <c r="S52" s="181">
        <f>'HEAT_Vstupní údaje'!R47/1000000</f>
        <v>0</v>
      </c>
      <c r="T52" s="181">
        <f>'HEAT_Vstupní údaje'!S47/1000000</f>
        <v>0</v>
      </c>
      <c r="U52" s="181">
        <f>'HEAT_Vstupní údaje'!T47/1000000</f>
        <v>0</v>
      </c>
      <c r="V52" s="181">
        <f>'HEAT_Vstupní údaje'!U47/1000000</f>
        <v>0</v>
      </c>
      <c r="W52" s="181">
        <f>'HEAT_Vstupní údaje'!V47/1000000</f>
        <v>0</v>
      </c>
      <c r="X52" s="181">
        <f>'HEAT_Vstupní údaje'!W47/1000000</f>
        <v>0</v>
      </c>
      <c r="Y52" s="181">
        <f>'HEAT_Vstupní údaje'!X47/1000000</f>
        <v>0</v>
      </c>
      <c r="Z52" s="181">
        <f>'HEAT_Vstupní údaje'!Y47/1000000</f>
        <v>0</v>
      </c>
      <c r="AA52" s="181">
        <f>'HEAT_Vstupní údaje'!Z47/1000000</f>
        <v>0</v>
      </c>
      <c r="AB52" s="181">
        <f>'HEAT_Vstupní údaje'!AA47/1000000</f>
        <v>0</v>
      </c>
      <c r="AC52" s="181">
        <f>'HEAT_Vstupní údaje'!AB47/1000000</f>
        <v>0</v>
      </c>
      <c r="AD52" s="181">
        <f>'HEAT_Vstupní údaje'!AC47/1000000</f>
        <v>0</v>
      </c>
      <c r="AE52" s="181">
        <f>'HEAT_Vstupní údaje'!AD47/1000000</f>
        <v>0</v>
      </c>
      <c r="AF52" s="181">
        <f>'HEAT_Vstupní údaje'!AE47/1000000</f>
        <v>0</v>
      </c>
      <c r="AG52" s="181">
        <f>'HEAT_Vstupní údaje'!AF47/1000000</f>
        <v>0</v>
      </c>
      <c r="AH52" s="181">
        <f>'HEAT_Vstupní údaje'!AG47/1000000</f>
        <v>0</v>
      </c>
      <c r="AI52" s="181">
        <f>'HEAT_Vstupní údaje'!AH47/1000000</f>
        <v>0</v>
      </c>
      <c r="AJ52" s="181">
        <f>'HEAT_Vstupní údaje'!AI47/1000000</f>
        <v>0</v>
      </c>
      <c r="AK52" s="181">
        <f>'HEAT_Vstupní údaje'!AJ47/1000000</f>
        <v>0</v>
      </c>
      <c r="AL52" s="181">
        <f>'HEAT_Vstupní údaje'!AK47/1000000</f>
        <v>0</v>
      </c>
      <c r="AM52" s="181">
        <f>'HEAT_Vstupní údaje'!AL47/1000000</f>
        <v>0</v>
      </c>
      <c r="AN52" s="181">
        <f>'HEAT_Vstupní údaje'!AM47/1000000</f>
        <v>0</v>
      </c>
      <c r="AO52" s="181">
        <f>'HEAT_Vstupní údaje'!AN47/1000000</f>
        <v>0</v>
      </c>
      <c r="AP52" s="181">
        <f>'HEAT_Vstupní údaje'!AO47/1000000</f>
        <v>0</v>
      </c>
      <c r="AQ52" s="181">
        <f>'HEAT_Vstupní údaje'!AP47/1000000</f>
        <v>0</v>
      </c>
      <c r="AR52" s="181">
        <f>'HEAT_Vstupní údaje'!AQ47/1000000</f>
        <v>0</v>
      </c>
    </row>
    <row r="53" spans="1:44" s="3" customFormat="1" x14ac:dyDescent="0.25">
      <c r="B53" s="10" t="s">
        <v>100</v>
      </c>
      <c r="C53" s="101" t="s">
        <v>101</v>
      </c>
      <c r="D53" s="178">
        <f>'HEAT_Vstupní údaje'!B45</f>
        <v>0</v>
      </c>
      <c r="E53" s="7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</row>
    <row r="54" spans="1:44" s="3" customFormat="1" x14ac:dyDescent="0.25">
      <c r="B54" s="10" t="s">
        <v>102</v>
      </c>
      <c r="C54" s="101" t="s">
        <v>76</v>
      </c>
      <c r="E54" s="10"/>
      <c r="F54" s="5">
        <f>MIN(-F40*$D$45,0)</f>
        <v>0</v>
      </c>
      <c r="G54" s="5">
        <f t="shared" ref="G54:AR54" si="40">MIN(-G40*$D$45,0)</f>
        <v>0</v>
      </c>
      <c r="H54" s="5">
        <f t="shared" si="40"/>
        <v>0</v>
      </c>
      <c r="I54" s="5">
        <f t="shared" si="40"/>
        <v>0</v>
      </c>
      <c r="J54" s="5">
        <f t="shared" si="40"/>
        <v>0</v>
      </c>
      <c r="K54" s="5">
        <f t="shared" si="40"/>
        <v>0</v>
      </c>
      <c r="L54" s="5">
        <f t="shared" si="40"/>
        <v>0</v>
      </c>
      <c r="M54" s="5">
        <f t="shared" si="40"/>
        <v>0</v>
      </c>
      <c r="N54" s="5">
        <f t="shared" si="40"/>
        <v>0</v>
      </c>
      <c r="O54" s="5">
        <f t="shared" si="40"/>
        <v>0</v>
      </c>
      <c r="P54" s="5">
        <f t="shared" si="40"/>
        <v>0</v>
      </c>
      <c r="Q54" s="5">
        <f t="shared" si="40"/>
        <v>0</v>
      </c>
      <c r="R54" s="5">
        <f t="shared" si="40"/>
        <v>0</v>
      </c>
      <c r="S54" s="5">
        <f t="shared" si="40"/>
        <v>0</v>
      </c>
      <c r="T54" s="5">
        <f t="shared" si="40"/>
        <v>0</v>
      </c>
      <c r="U54" s="5">
        <f t="shared" si="40"/>
        <v>0</v>
      </c>
      <c r="V54" s="5">
        <f t="shared" si="40"/>
        <v>0</v>
      </c>
      <c r="W54" s="5">
        <f t="shared" si="40"/>
        <v>0</v>
      </c>
      <c r="X54" s="5">
        <f t="shared" si="40"/>
        <v>0</v>
      </c>
      <c r="Y54" s="5">
        <f t="shared" si="40"/>
        <v>0</v>
      </c>
      <c r="Z54" s="5">
        <f t="shared" si="40"/>
        <v>0</v>
      </c>
      <c r="AA54" s="5">
        <f t="shared" si="40"/>
        <v>0</v>
      </c>
      <c r="AB54" s="5">
        <f t="shared" si="40"/>
        <v>0</v>
      </c>
      <c r="AC54" s="5">
        <f t="shared" si="40"/>
        <v>0</v>
      </c>
      <c r="AD54" s="5">
        <f t="shared" si="40"/>
        <v>0</v>
      </c>
      <c r="AE54" s="5">
        <f t="shared" si="40"/>
        <v>0</v>
      </c>
      <c r="AF54" s="5">
        <f t="shared" si="40"/>
        <v>0</v>
      </c>
      <c r="AG54" s="5">
        <f t="shared" si="40"/>
        <v>0</v>
      </c>
      <c r="AH54" s="5">
        <f t="shared" si="40"/>
        <v>0</v>
      </c>
      <c r="AI54" s="5">
        <f t="shared" si="40"/>
        <v>0</v>
      </c>
      <c r="AJ54" s="5">
        <f t="shared" si="40"/>
        <v>0</v>
      </c>
      <c r="AK54" s="5">
        <f t="shared" si="40"/>
        <v>0</v>
      </c>
      <c r="AL54" s="5">
        <f t="shared" si="40"/>
        <v>0</v>
      </c>
      <c r="AM54" s="5">
        <f t="shared" si="40"/>
        <v>0</v>
      </c>
      <c r="AN54" s="5">
        <f t="shared" si="40"/>
        <v>0</v>
      </c>
      <c r="AO54" s="5">
        <f t="shared" si="40"/>
        <v>0</v>
      </c>
      <c r="AP54" s="5">
        <f t="shared" si="40"/>
        <v>0</v>
      </c>
      <c r="AQ54" s="5">
        <f t="shared" si="40"/>
        <v>0</v>
      </c>
      <c r="AR54" s="5">
        <f t="shared" si="40"/>
        <v>0</v>
      </c>
    </row>
    <row r="55" spans="1:44" s="3" customFormat="1" x14ac:dyDescent="0.25">
      <c r="B55" s="63" t="s">
        <v>103</v>
      </c>
      <c r="C55" s="107" t="s">
        <v>76</v>
      </c>
      <c r="D55" s="60"/>
      <c r="E55" s="63"/>
      <c r="F55" s="108">
        <f>SUM(F49,F50,F54)</f>
        <v>0</v>
      </c>
      <c r="G55" s="108">
        <f t="shared" ref="G55:AR55" si="41">SUM(G49,G50,G54)</f>
        <v>0</v>
      </c>
      <c r="H55" s="108">
        <f t="shared" si="41"/>
        <v>0</v>
      </c>
      <c r="I55" s="108">
        <f t="shared" si="41"/>
        <v>0</v>
      </c>
      <c r="J55" s="108">
        <f t="shared" si="41"/>
        <v>0</v>
      </c>
      <c r="K55" s="108">
        <f t="shared" si="41"/>
        <v>0</v>
      </c>
      <c r="L55" s="108">
        <f t="shared" si="41"/>
        <v>0</v>
      </c>
      <c r="M55" s="108">
        <f t="shared" si="41"/>
        <v>0</v>
      </c>
      <c r="N55" s="108">
        <f t="shared" si="41"/>
        <v>0</v>
      </c>
      <c r="O55" s="108">
        <f t="shared" si="41"/>
        <v>0</v>
      </c>
      <c r="P55" s="108">
        <f t="shared" si="41"/>
        <v>0</v>
      </c>
      <c r="Q55" s="108">
        <f t="shared" si="41"/>
        <v>0</v>
      </c>
      <c r="R55" s="108">
        <f t="shared" si="41"/>
        <v>0</v>
      </c>
      <c r="S55" s="108">
        <f t="shared" si="41"/>
        <v>0</v>
      </c>
      <c r="T55" s="108">
        <f t="shared" si="41"/>
        <v>0</v>
      </c>
      <c r="U55" s="108">
        <f t="shared" si="41"/>
        <v>0</v>
      </c>
      <c r="V55" s="108">
        <f t="shared" si="41"/>
        <v>0</v>
      </c>
      <c r="W55" s="108">
        <f t="shared" si="41"/>
        <v>0</v>
      </c>
      <c r="X55" s="108">
        <f t="shared" si="41"/>
        <v>0</v>
      </c>
      <c r="Y55" s="108">
        <f t="shared" si="41"/>
        <v>0</v>
      </c>
      <c r="Z55" s="108">
        <f t="shared" si="41"/>
        <v>0</v>
      </c>
      <c r="AA55" s="108">
        <f t="shared" si="41"/>
        <v>0</v>
      </c>
      <c r="AB55" s="108">
        <f t="shared" si="41"/>
        <v>0</v>
      </c>
      <c r="AC55" s="108">
        <f t="shared" si="41"/>
        <v>0</v>
      </c>
      <c r="AD55" s="108">
        <f t="shared" si="41"/>
        <v>0</v>
      </c>
      <c r="AE55" s="108">
        <f t="shared" si="41"/>
        <v>0</v>
      </c>
      <c r="AF55" s="108">
        <f t="shared" si="41"/>
        <v>0</v>
      </c>
      <c r="AG55" s="108">
        <f t="shared" si="41"/>
        <v>0</v>
      </c>
      <c r="AH55" s="108">
        <f t="shared" si="41"/>
        <v>0</v>
      </c>
      <c r="AI55" s="108">
        <f t="shared" si="41"/>
        <v>0</v>
      </c>
      <c r="AJ55" s="108">
        <f t="shared" si="41"/>
        <v>0</v>
      </c>
      <c r="AK55" s="108">
        <f t="shared" si="41"/>
        <v>0</v>
      </c>
      <c r="AL55" s="108">
        <f t="shared" si="41"/>
        <v>0</v>
      </c>
      <c r="AM55" s="108">
        <f t="shared" si="41"/>
        <v>0</v>
      </c>
      <c r="AN55" s="108">
        <f t="shared" si="41"/>
        <v>0</v>
      </c>
      <c r="AO55" s="108">
        <f t="shared" si="41"/>
        <v>0</v>
      </c>
      <c r="AP55" s="108">
        <f t="shared" si="41"/>
        <v>0</v>
      </c>
      <c r="AQ55" s="108">
        <f t="shared" si="41"/>
        <v>0</v>
      </c>
      <c r="AR55" s="108">
        <f t="shared" si="41"/>
        <v>0</v>
      </c>
    </row>
    <row r="56" spans="1:44" s="84" customFormat="1" x14ac:dyDescent="0.25">
      <c r="A56" s="3"/>
      <c r="B56" s="109" t="s">
        <v>104</v>
      </c>
      <c r="C56" s="110" t="s">
        <v>76</v>
      </c>
      <c r="D56" s="111"/>
      <c r="E56" s="109"/>
      <c r="F56" s="112">
        <f t="shared" ref="F56:U56" si="42">F124</f>
        <v>0</v>
      </c>
      <c r="G56" s="113">
        <f t="shared" si="42"/>
        <v>0</v>
      </c>
      <c r="H56" s="112">
        <f t="shared" si="42"/>
        <v>0</v>
      </c>
      <c r="I56" s="112">
        <f t="shared" si="42"/>
        <v>0</v>
      </c>
      <c r="J56" s="112">
        <f t="shared" si="42"/>
        <v>0</v>
      </c>
      <c r="K56" s="112">
        <f t="shared" si="42"/>
        <v>0</v>
      </c>
      <c r="L56" s="112">
        <f t="shared" si="42"/>
        <v>0</v>
      </c>
      <c r="M56" s="112">
        <f t="shared" si="42"/>
        <v>0</v>
      </c>
      <c r="N56" s="112">
        <f t="shared" si="42"/>
        <v>0</v>
      </c>
      <c r="O56" s="112">
        <f t="shared" si="42"/>
        <v>0</v>
      </c>
      <c r="P56" s="112">
        <f t="shared" si="42"/>
        <v>0</v>
      </c>
      <c r="Q56" s="112">
        <f t="shared" si="42"/>
        <v>0</v>
      </c>
      <c r="R56" s="112">
        <f t="shared" si="42"/>
        <v>0</v>
      </c>
      <c r="S56" s="112">
        <f t="shared" si="42"/>
        <v>0</v>
      </c>
      <c r="T56" s="112">
        <f t="shared" si="42"/>
        <v>0</v>
      </c>
      <c r="U56" s="112">
        <f t="shared" si="42"/>
        <v>0</v>
      </c>
      <c r="V56" s="112">
        <f>V124</f>
        <v>0</v>
      </c>
      <c r="W56" s="112">
        <f>W124</f>
        <v>0</v>
      </c>
      <c r="X56" s="112">
        <f>X124</f>
        <v>0</v>
      </c>
      <c r="Y56" s="112">
        <f>Y124</f>
        <v>0</v>
      </c>
      <c r="Z56" s="112">
        <f t="shared" ref="Z56:AR56" si="43">Z124</f>
        <v>0</v>
      </c>
      <c r="AA56" s="112">
        <f t="shared" si="43"/>
        <v>0</v>
      </c>
      <c r="AB56" s="112">
        <f t="shared" si="43"/>
        <v>0</v>
      </c>
      <c r="AC56" s="112">
        <f t="shared" si="43"/>
        <v>0</v>
      </c>
      <c r="AD56" s="112">
        <f t="shared" si="43"/>
        <v>0</v>
      </c>
      <c r="AE56" s="112">
        <f t="shared" si="43"/>
        <v>0</v>
      </c>
      <c r="AF56" s="112">
        <f t="shared" si="43"/>
        <v>0</v>
      </c>
      <c r="AG56" s="112">
        <f t="shared" si="43"/>
        <v>0</v>
      </c>
      <c r="AH56" s="112">
        <f t="shared" si="43"/>
        <v>0</v>
      </c>
      <c r="AI56" s="112">
        <f t="shared" si="43"/>
        <v>0</v>
      </c>
      <c r="AJ56" s="112">
        <f t="shared" si="43"/>
        <v>0</v>
      </c>
      <c r="AK56" s="112">
        <f t="shared" si="43"/>
        <v>0</v>
      </c>
      <c r="AL56" s="112">
        <f t="shared" si="43"/>
        <v>0</v>
      </c>
      <c r="AM56" s="112">
        <f t="shared" si="43"/>
        <v>0</v>
      </c>
      <c r="AN56" s="112">
        <f t="shared" si="43"/>
        <v>0</v>
      </c>
      <c r="AO56" s="112">
        <f t="shared" si="43"/>
        <v>0</v>
      </c>
      <c r="AP56" s="112">
        <f t="shared" si="43"/>
        <v>0</v>
      </c>
      <c r="AQ56" s="112">
        <f t="shared" si="43"/>
        <v>0</v>
      </c>
      <c r="AR56" s="112">
        <f t="shared" si="43"/>
        <v>0</v>
      </c>
    </row>
    <row r="57" spans="1:44" s="3" customFormat="1" x14ac:dyDescent="0.25">
      <c r="B57" s="114" t="s">
        <v>105</v>
      </c>
      <c r="C57" s="97" t="s">
        <v>63</v>
      </c>
      <c r="D57" s="64"/>
      <c r="E57" s="66"/>
      <c r="F57" s="115" t="str">
        <f>IF(+F16=0,"n/a",+F16)</f>
        <v/>
      </c>
      <c r="G57" s="115" t="str">
        <f t="shared" ref="G57:AR57" si="44">IF(+G16=0,"n/a",+G16)</f>
        <v/>
      </c>
      <c r="H57" s="115" t="str">
        <f t="shared" si="44"/>
        <v/>
      </c>
      <c r="I57" s="115" t="str">
        <f t="shared" si="44"/>
        <v/>
      </c>
      <c r="J57" s="115" t="str">
        <f t="shared" si="44"/>
        <v/>
      </c>
      <c r="K57" s="115" t="str">
        <f t="shared" si="44"/>
        <v/>
      </c>
      <c r="L57" s="115" t="str">
        <f t="shared" si="44"/>
        <v/>
      </c>
      <c r="M57" s="115" t="str">
        <f t="shared" si="44"/>
        <v/>
      </c>
      <c r="N57" s="115" t="str">
        <f t="shared" si="44"/>
        <v/>
      </c>
      <c r="O57" s="115" t="str">
        <f t="shared" si="44"/>
        <v/>
      </c>
      <c r="P57" s="115" t="str">
        <f t="shared" si="44"/>
        <v/>
      </c>
      <c r="Q57" s="115" t="str">
        <f t="shared" si="44"/>
        <v/>
      </c>
      <c r="R57" s="115" t="str">
        <f t="shared" si="44"/>
        <v/>
      </c>
      <c r="S57" s="115" t="str">
        <f t="shared" si="44"/>
        <v/>
      </c>
      <c r="T57" s="115" t="str">
        <f t="shared" si="44"/>
        <v/>
      </c>
      <c r="U57" s="115" t="str">
        <f t="shared" si="44"/>
        <v/>
      </c>
      <c r="V57" s="115" t="str">
        <f t="shared" si="44"/>
        <v/>
      </c>
      <c r="W57" s="115" t="str">
        <f t="shared" si="44"/>
        <v/>
      </c>
      <c r="X57" s="115" t="str">
        <f t="shared" si="44"/>
        <v/>
      </c>
      <c r="Y57" s="115" t="str">
        <f t="shared" si="44"/>
        <v/>
      </c>
      <c r="Z57" s="115" t="str">
        <f t="shared" si="44"/>
        <v/>
      </c>
      <c r="AA57" s="115" t="str">
        <f t="shared" si="44"/>
        <v/>
      </c>
      <c r="AB57" s="115" t="str">
        <f t="shared" si="44"/>
        <v/>
      </c>
      <c r="AC57" s="115" t="str">
        <f t="shared" si="44"/>
        <v/>
      </c>
      <c r="AD57" s="115" t="str">
        <f t="shared" si="44"/>
        <v/>
      </c>
      <c r="AE57" s="115" t="str">
        <f t="shared" si="44"/>
        <v/>
      </c>
      <c r="AF57" s="115" t="str">
        <f t="shared" si="44"/>
        <v/>
      </c>
      <c r="AG57" s="115" t="str">
        <f t="shared" si="44"/>
        <v/>
      </c>
      <c r="AH57" s="115" t="str">
        <f t="shared" si="44"/>
        <v/>
      </c>
      <c r="AI57" s="115" t="str">
        <f t="shared" si="44"/>
        <v/>
      </c>
      <c r="AJ57" s="115" t="str">
        <f t="shared" si="44"/>
        <v/>
      </c>
      <c r="AK57" s="115" t="str">
        <f t="shared" si="44"/>
        <v/>
      </c>
      <c r="AL57" s="115" t="str">
        <f t="shared" si="44"/>
        <v/>
      </c>
      <c r="AM57" s="115" t="str">
        <f t="shared" si="44"/>
        <v/>
      </c>
      <c r="AN57" s="115" t="str">
        <f t="shared" si="44"/>
        <v/>
      </c>
      <c r="AO57" s="115" t="str">
        <f t="shared" si="44"/>
        <v/>
      </c>
      <c r="AP57" s="115" t="str">
        <f t="shared" si="44"/>
        <v/>
      </c>
      <c r="AQ57" s="115" t="str">
        <f t="shared" si="44"/>
        <v/>
      </c>
      <c r="AR57" s="115" t="str">
        <f t="shared" si="44"/>
        <v/>
      </c>
    </row>
    <row r="58" spans="1:44" s="84" customFormat="1" x14ac:dyDescent="0.25">
      <c r="A58" s="3"/>
      <c r="B58" s="116" t="s">
        <v>106</v>
      </c>
      <c r="C58" s="117" t="s">
        <v>63</v>
      </c>
      <c r="D58" s="116"/>
      <c r="E58" s="118"/>
      <c r="F58" s="119">
        <f>F88</f>
        <v>0</v>
      </c>
      <c r="G58" s="119">
        <f>G88</f>
        <v>0</v>
      </c>
      <c r="H58" s="119">
        <f>H88</f>
        <v>0</v>
      </c>
      <c r="I58" s="119">
        <f>I88</f>
        <v>0</v>
      </c>
      <c r="J58" s="119">
        <f>J88</f>
        <v>0</v>
      </c>
      <c r="K58" s="119">
        <f t="shared" ref="K58:U58" si="45">K88</f>
        <v>0</v>
      </c>
      <c r="L58" s="119">
        <f t="shared" si="45"/>
        <v>0</v>
      </c>
      <c r="M58" s="119">
        <f t="shared" si="45"/>
        <v>0</v>
      </c>
      <c r="N58" s="119">
        <f t="shared" si="45"/>
        <v>0</v>
      </c>
      <c r="O58" s="119">
        <f t="shared" si="45"/>
        <v>0</v>
      </c>
      <c r="P58" s="119">
        <f t="shared" si="45"/>
        <v>0</v>
      </c>
      <c r="Q58" s="119">
        <f t="shared" si="45"/>
        <v>0</v>
      </c>
      <c r="R58" s="119">
        <f t="shared" si="45"/>
        <v>0</v>
      </c>
      <c r="S58" s="119">
        <f t="shared" si="45"/>
        <v>0</v>
      </c>
      <c r="T58" s="119">
        <f t="shared" si="45"/>
        <v>0</v>
      </c>
      <c r="U58" s="119">
        <f t="shared" si="45"/>
        <v>0</v>
      </c>
      <c r="V58" s="119">
        <f>V88</f>
        <v>0</v>
      </c>
      <c r="W58" s="119">
        <f>W88</f>
        <v>0</v>
      </c>
      <c r="X58" s="119">
        <f>X88</f>
        <v>0</v>
      </c>
      <c r="Y58" s="119">
        <f>Y88</f>
        <v>0</v>
      </c>
      <c r="Z58" s="119">
        <f t="shared" ref="Z58:AR58" si="46">Z88</f>
        <v>0</v>
      </c>
      <c r="AA58" s="119">
        <f t="shared" si="46"/>
        <v>0</v>
      </c>
      <c r="AB58" s="119">
        <f t="shared" si="46"/>
        <v>0</v>
      </c>
      <c r="AC58" s="119">
        <f t="shared" si="46"/>
        <v>0</v>
      </c>
      <c r="AD58" s="119">
        <f t="shared" si="46"/>
        <v>0</v>
      </c>
      <c r="AE58" s="119">
        <f t="shared" si="46"/>
        <v>0</v>
      </c>
      <c r="AF58" s="119">
        <f t="shared" si="46"/>
        <v>0</v>
      </c>
      <c r="AG58" s="119">
        <f t="shared" si="46"/>
        <v>0</v>
      </c>
      <c r="AH58" s="119">
        <f t="shared" si="46"/>
        <v>0</v>
      </c>
      <c r="AI58" s="119">
        <f t="shared" si="46"/>
        <v>0</v>
      </c>
      <c r="AJ58" s="119">
        <f t="shared" si="46"/>
        <v>0</v>
      </c>
      <c r="AK58" s="119">
        <f t="shared" si="46"/>
        <v>0</v>
      </c>
      <c r="AL58" s="119">
        <f t="shared" si="46"/>
        <v>0</v>
      </c>
      <c r="AM58" s="119">
        <f t="shared" si="46"/>
        <v>0</v>
      </c>
      <c r="AN58" s="119">
        <f t="shared" si="46"/>
        <v>0</v>
      </c>
      <c r="AO58" s="119">
        <f t="shared" si="46"/>
        <v>0</v>
      </c>
      <c r="AP58" s="119">
        <f t="shared" si="46"/>
        <v>0</v>
      </c>
      <c r="AQ58" s="119">
        <f t="shared" si="46"/>
        <v>0</v>
      </c>
      <c r="AR58" s="119">
        <f t="shared" si="46"/>
        <v>0</v>
      </c>
    </row>
    <row r="59" spans="1:44" s="3" customFormat="1" ht="15.75" thickBot="1" x14ac:dyDescent="0.3">
      <c r="C59" s="71"/>
      <c r="E59" s="10"/>
      <c r="F59" s="120"/>
      <c r="G59" s="121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</row>
    <row r="60" spans="1:44" s="3" customFormat="1" x14ac:dyDescent="0.25">
      <c r="B60" s="122" t="s">
        <v>107</v>
      </c>
      <c r="C60" s="123" t="s">
        <v>87</v>
      </c>
      <c r="D60" s="177">
        <f>+'HEAT_Vstupní údaje'!B32</f>
        <v>0</v>
      </c>
      <c r="E60" s="124"/>
      <c r="F60" s="124"/>
      <c r="G60" s="32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44" s="3" customFormat="1" x14ac:dyDescent="0.25">
      <c r="B61" s="125" t="s">
        <v>108</v>
      </c>
      <c r="C61" s="126" t="s">
        <v>87</v>
      </c>
      <c r="D61" s="127" t="e">
        <f>IRR(F55:AP55)</f>
        <v>#NUM!</v>
      </c>
      <c r="E61" s="124"/>
      <c r="F61" s="124"/>
      <c r="G61" s="32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44" s="3" customFormat="1" ht="15.75" thickBot="1" x14ac:dyDescent="0.3">
      <c r="B62" s="128" t="s">
        <v>109</v>
      </c>
      <c r="C62" s="129" t="s">
        <v>87</v>
      </c>
      <c r="D62" s="130" t="e">
        <f>IRR(F56:AP56)</f>
        <v>#NUM!</v>
      </c>
      <c r="E62" s="124"/>
      <c r="F62" s="124"/>
      <c r="G62" s="32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44" s="3" customFormat="1" x14ac:dyDescent="0.25">
      <c r="B63" s="122" t="s">
        <v>110</v>
      </c>
      <c r="C63" s="123" t="s">
        <v>76</v>
      </c>
      <c r="D63" s="131">
        <f>NPV($D$60,F55:AP55)</f>
        <v>0</v>
      </c>
      <c r="E63" s="132"/>
      <c r="F63" s="132"/>
      <c r="G63" s="94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44" s="3" customFormat="1" ht="15.75" thickBot="1" x14ac:dyDescent="0.3">
      <c r="B64" s="133" t="s">
        <v>110</v>
      </c>
      <c r="C64" s="134" t="s">
        <v>111</v>
      </c>
      <c r="D64" s="135">
        <f>+D63/'HEAT_Vstupní údaje'!B16</f>
        <v>0</v>
      </c>
      <c r="E64" s="132"/>
      <c r="F64" s="132"/>
      <c r="G64" s="136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2:25" s="3" customFormat="1" x14ac:dyDescent="0.25">
      <c r="B65" s="122" t="s">
        <v>112</v>
      </c>
      <c r="C65" s="123" t="s">
        <v>76</v>
      </c>
      <c r="D65" s="137">
        <f>SUM(F55:AP55)</f>
        <v>0</v>
      </c>
      <c r="E65" s="138"/>
      <c r="F65" s="138"/>
      <c r="G65" s="10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2:25" s="3" customFormat="1" ht="15.75" thickBot="1" x14ac:dyDescent="0.3">
      <c r="B66" s="133" t="s">
        <v>112</v>
      </c>
      <c r="C66" s="134" t="s">
        <v>111</v>
      </c>
      <c r="D66" s="139">
        <f>+D65/'HEAT_Vstupní údaje'!B16</f>
        <v>0</v>
      </c>
      <c r="E66" s="138"/>
      <c r="F66" s="138"/>
      <c r="G66" s="10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2:25" s="3" customFormat="1" x14ac:dyDescent="0.25">
      <c r="B67" s="122" t="s">
        <v>113</v>
      </c>
      <c r="C67" s="123" t="s">
        <v>76</v>
      </c>
      <c r="D67" s="137" t="e">
        <f>+SUM(F29:Y29)/D53</f>
        <v>#DIV/0!</v>
      </c>
      <c r="E67" s="138"/>
      <c r="F67" s="138"/>
      <c r="G67" s="10"/>
    </row>
    <row r="68" spans="2:25" s="3" customFormat="1" ht="15.75" thickBot="1" x14ac:dyDescent="0.3">
      <c r="B68" s="133" t="s">
        <v>113</v>
      </c>
      <c r="C68" s="134" t="s">
        <v>111</v>
      </c>
      <c r="D68" s="139" t="e">
        <f>+D67/'HEAT_Vstupní údaje'!B16</f>
        <v>#DIV/0!</v>
      </c>
      <c r="E68" s="138"/>
      <c r="G68" s="10"/>
    </row>
    <row r="69" spans="2:25" s="3" customFormat="1" x14ac:dyDescent="0.25">
      <c r="B69" s="64"/>
      <c r="C69" s="97"/>
      <c r="D69" s="97"/>
      <c r="E69" s="140"/>
      <c r="F69" s="97"/>
      <c r="G69" s="10"/>
    </row>
    <row r="70" spans="2:25" x14ac:dyDescent="0.25">
      <c r="B70" s="141"/>
      <c r="C70" s="142"/>
      <c r="D70" s="142"/>
      <c r="E70" s="142"/>
      <c r="F70" s="142"/>
    </row>
    <row r="71" spans="2:25" x14ac:dyDescent="0.25">
      <c r="B71" s="141"/>
      <c r="C71" s="142"/>
      <c r="D71" s="142"/>
      <c r="E71" s="142"/>
      <c r="F71" s="142"/>
    </row>
    <row r="72" spans="2:25" x14ac:dyDescent="0.25">
      <c r="B72" s="141"/>
      <c r="C72" s="142"/>
      <c r="D72" s="142"/>
      <c r="E72" s="142"/>
      <c r="F72" s="142"/>
    </row>
    <row r="73" spans="2:25" x14ac:dyDescent="0.25">
      <c r="B73" s="141"/>
      <c r="C73" s="142"/>
      <c r="D73" s="142"/>
      <c r="E73" s="142"/>
      <c r="F73" s="142"/>
    </row>
    <row r="74" spans="2:25" x14ac:dyDescent="0.25">
      <c r="B74" s="141"/>
      <c r="C74" s="142"/>
      <c r="D74" s="142"/>
      <c r="E74" s="142"/>
      <c r="F74" s="142"/>
    </row>
    <row r="75" spans="2:25" x14ac:dyDescent="0.25">
      <c r="B75" s="141"/>
      <c r="C75" s="142"/>
      <c r="D75" s="142"/>
      <c r="E75" s="142"/>
      <c r="F75" s="142"/>
    </row>
    <row r="76" spans="2:25" x14ac:dyDescent="0.25">
      <c r="B76" s="141"/>
      <c r="C76" s="142"/>
      <c r="D76" s="142"/>
      <c r="E76" s="142"/>
      <c r="F76" s="142"/>
    </row>
    <row r="77" spans="2:25" x14ac:dyDescent="0.25">
      <c r="B77" s="141"/>
      <c r="C77" s="142"/>
      <c r="D77" s="142"/>
      <c r="E77" s="142"/>
      <c r="F77" s="142"/>
    </row>
    <row r="78" spans="2:25" x14ac:dyDescent="0.25">
      <c r="B78" s="141"/>
      <c r="C78" s="142"/>
      <c r="D78" s="142"/>
      <c r="E78" s="142"/>
      <c r="F78" s="142"/>
    </row>
    <row r="79" spans="2:25" x14ac:dyDescent="0.25">
      <c r="B79" s="141"/>
      <c r="C79" s="142"/>
      <c r="D79" s="142"/>
      <c r="E79" s="142"/>
      <c r="F79" s="142"/>
    </row>
    <row r="80" spans="2:25" x14ac:dyDescent="0.25">
      <c r="B80" s="141"/>
      <c r="C80" s="142"/>
      <c r="D80" s="142"/>
      <c r="E80" s="142"/>
      <c r="F80" s="142"/>
    </row>
    <row r="81" spans="1:44" x14ac:dyDescent="0.25">
      <c r="B81" s="141"/>
      <c r="C81" s="142"/>
      <c r="D81" s="142"/>
      <c r="E81" s="142"/>
      <c r="F81" s="142"/>
    </row>
    <row r="82" spans="1:44" s="144" customFormat="1" x14ac:dyDescent="0.25">
      <c r="A82" s="144" t="s">
        <v>114</v>
      </c>
      <c r="B82" s="145"/>
      <c r="C82" s="146"/>
      <c r="D82" s="146"/>
      <c r="E82" s="146"/>
      <c r="F82" s="146"/>
    </row>
    <row r="83" spans="1:44" s="144" customFormat="1" x14ac:dyDescent="0.25">
      <c r="B83" s="145"/>
      <c r="C83" s="146"/>
      <c r="D83" s="146"/>
      <c r="E83" s="146"/>
    </row>
    <row r="84" spans="1:44" s="144" customFormat="1" x14ac:dyDescent="0.25">
      <c r="B84" s="147" t="s">
        <v>104</v>
      </c>
      <c r="C84" s="146"/>
    </row>
    <row r="85" spans="1:44" s="144" customFormat="1" x14ac:dyDescent="0.25">
      <c r="B85" s="148" t="s">
        <v>62</v>
      </c>
      <c r="C85" s="149" t="s">
        <v>63</v>
      </c>
      <c r="F85" s="150" t="str">
        <f>IFERROR(0.065*(-$D$121)*(1.01^HEAT_FinAnalýza!F3)*1000/HEAT_FinAnalýza!F5,"n/a")</f>
        <v>n/a</v>
      </c>
      <c r="G85" s="150" t="str">
        <f>IFERROR(0.065*(-$D$121)*(1.01^HEAT_FinAnalýza!G3)*1000/HEAT_FinAnalýza!G5,"n/a")</f>
        <v>n/a</v>
      </c>
      <c r="H85" s="150" t="str">
        <f>IFERROR(0.065*(-$D$121)*(1.01^HEAT_FinAnalýza!H3)*1000/HEAT_FinAnalýza!H5,"n/a")</f>
        <v>n/a</v>
      </c>
      <c r="I85" s="150" t="str">
        <f>IFERROR(0.065*(-$D$121)*(1.01^HEAT_FinAnalýza!I3)*1000/HEAT_FinAnalýza!I5,"n/a")</f>
        <v>n/a</v>
      </c>
      <c r="J85" s="150" t="str">
        <f>IFERROR(0.065*(-$D$121)*(1.01^HEAT_FinAnalýza!J3)*1000/HEAT_FinAnalýza!J5,"n/a")</f>
        <v>n/a</v>
      </c>
      <c r="K85" s="150" t="str">
        <f>IFERROR(0.065*(-$D$121)*(1.01^HEAT_FinAnalýza!K3)*1000/HEAT_FinAnalýza!K5,"n/a")</f>
        <v>n/a</v>
      </c>
      <c r="L85" s="150" t="str">
        <f>IFERROR(0.065*(-$D$121)*(1.01^HEAT_FinAnalýza!L3)*1000/HEAT_FinAnalýza!L5,"n/a")</f>
        <v>n/a</v>
      </c>
      <c r="M85" s="150" t="str">
        <f>IFERROR(0.065*(-$D$121)*(1.01^HEAT_FinAnalýza!M3)*1000/HEAT_FinAnalýza!M5,"n/a")</f>
        <v>n/a</v>
      </c>
      <c r="N85" s="150" t="str">
        <f>IFERROR(0.065*(-$D$121)*(1.01^HEAT_FinAnalýza!N3)*1000/HEAT_FinAnalýza!N5,"n/a")</f>
        <v>n/a</v>
      </c>
      <c r="O85" s="150" t="str">
        <f>IFERROR(0.065*(-$D$121)*(1.01^HEAT_FinAnalýza!O3)*1000/HEAT_FinAnalýza!O5,"n/a")</f>
        <v>n/a</v>
      </c>
      <c r="P85" s="150" t="str">
        <f>IFERROR(0.065*(-$D$121)*(1.01^HEAT_FinAnalýza!P3)*1000/HEAT_FinAnalýza!P5,"n/a")</f>
        <v>n/a</v>
      </c>
      <c r="Q85" s="150" t="str">
        <f>IFERROR(0.065*(-$D$121)*(1.01^HEAT_FinAnalýza!Q3)*1000/HEAT_FinAnalýza!Q5,"n/a")</f>
        <v>n/a</v>
      </c>
      <c r="R85" s="150" t="str">
        <f>IFERROR(0.065*(-$D$121)*(1.01^HEAT_FinAnalýza!R3)*1000/HEAT_FinAnalýza!R5,"n/a")</f>
        <v>n/a</v>
      </c>
      <c r="S85" s="150" t="str">
        <f>IFERROR(0.065*(-$D$121)*(1.01^HEAT_FinAnalýza!S3)*1000/HEAT_FinAnalýza!S5,"n/a")</f>
        <v>n/a</v>
      </c>
      <c r="T85" s="150" t="str">
        <f>IFERROR(0.065*(-$D$121)*(1.01^HEAT_FinAnalýza!T3)*1000/HEAT_FinAnalýza!T5,"n/a")</f>
        <v>n/a</v>
      </c>
      <c r="U85" s="150" t="str">
        <f>IFERROR(0.065*(-$D$121)*(1.01^HEAT_FinAnalýza!U3)*1000/HEAT_FinAnalýza!U5,"n/a")</f>
        <v>n/a</v>
      </c>
      <c r="V85" s="150" t="str">
        <f>IFERROR(0.065*(-$D$121)*(1.01^HEAT_FinAnalýza!V3)*1000/HEAT_FinAnalýza!V5,"n/a")</f>
        <v>n/a</v>
      </c>
      <c r="W85" s="150" t="str">
        <f>IFERROR(0.065*(-$D$121)*(1.01^HEAT_FinAnalýza!W3)*1000/HEAT_FinAnalýza!W5,"n/a")</f>
        <v>n/a</v>
      </c>
      <c r="X85" s="150" t="str">
        <f>IFERROR(0.065*(-$D$121)*(1.01^HEAT_FinAnalýza!X3)*1000/HEAT_FinAnalýza!X5,"n/a")</f>
        <v>n/a</v>
      </c>
      <c r="Y85" s="150" t="str">
        <f>IFERROR(0.065*(-$D$121)*(1.01^HEAT_FinAnalýza!Y3)*1000/HEAT_FinAnalýza!Y5,"n/a")</f>
        <v>n/a</v>
      </c>
      <c r="Z85" s="150" t="str">
        <f>IFERROR(0.065*(-$D$121)*(1.01^HEAT_FinAnalýza!Z3)*1000/HEAT_FinAnalýza!Z5,"n/a")</f>
        <v>n/a</v>
      </c>
      <c r="AA85" s="150" t="str">
        <f>IFERROR(0.065*(-$D$121)*(1.01^HEAT_FinAnalýza!AA3)*1000/HEAT_FinAnalýza!AA5,"n/a")</f>
        <v>n/a</v>
      </c>
      <c r="AB85" s="150" t="str">
        <f>IFERROR(0.065*(-$D$121)*(1.01^HEAT_FinAnalýza!AB3)*1000/HEAT_FinAnalýza!AB5,"n/a")</f>
        <v>n/a</v>
      </c>
      <c r="AC85" s="150" t="str">
        <f>IFERROR(0.065*(-$D$121)*(1.01^HEAT_FinAnalýza!AC3)*1000/HEAT_FinAnalýza!AC5,"n/a")</f>
        <v>n/a</v>
      </c>
      <c r="AD85" s="150" t="str">
        <f>IFERROR(0.065*(-$D$121)*(1.01^HEAT_FinAnalýza!AD3)*1000/HEAT_FinAnalýza!AD5,"n/a")</f>
        <v>n/a</v>
      </c>
      <c r="AE85" s="150" t="str">
        <f>IFERROR(0.065*(-$D$121)*(1.01^HEAT_FinAnalýza!AE3)*1000/HEAT_FinAnalýza!AE5,"n/a")</f>
        <v>n/a</v>
      </c>
      <c r="AF85" s="150" t="str">
        <f>IFERROR(0.065*(-$D$121)*(1.01^HEAT_FinAnalýza!AF3)*1000/HEAT_FinAnalýza!AF5,"n/a")</f>
        <v>n/a</v>
      </c>
      <c r="AG85" s="150" t="str">
        <f>IFERROR(0.065*(-$D$121)*(1.01^HEAT_FinAnalýza!AG3)*1000/HEAT_FinAnalýza!AG5,"n/a")</f>
        <v>n/a</v>
      </c>
      <c r="AH85" s="150" t="str">
        <f>IFERROR(0.065*(-$D$121)*(1.01^HEAT_FinAnalýza!AH3)*1000/HEAT_FinAnalýza!AH5,"n/a")</f>
        <v>n/a</v>
      </c>
      <c r="AI85" s="150" t="str">
        <f>IFERROR(0.065*(-$D$121)*(1.01^HEAT_FinAnalýza!AI3)*1000/HEAT_FinAnalýza!AI5,"n/a")</f>
        <v>n/a</v>
      </c>
      <c r="AJ85" s="150" t="str">
        <f>IFERROR(0.065*(-$D$121)*(1.01^HEAT_FinAnalýza!AJ3)*1000/HEAT_FinAnalýza!AJ5,"n/a")</f>
        <v>n/a</v>
      </c>
      <c r="AK85" s="150" t="str">
        <f>IFERROR(0.065*(-$D$121)*(1.01^HEAT_FinAnalýza!AK3)*1000/HEAT_FinAnalýza!AK5,"n/a")</f>
        <v>n/a</v>
      </c>
      <c r="AL85" s="150" t="str">
        <f>IFERROR(0.065*(-$D$121)*(1.01^HEAT_FinAnalýza!AL3)*1000/HEAT_FinAnalýza!AL5,"n/a")</f>
        <v>n/a</v>
      </c>
      <c r="AM85" s="150" t="str">
        <f>IFERROR(0.065*(-$D$121)*(1.01^HEAT_FinAnalýza!AM3)*1000/HEAT_FinAnalýza!AM5,"n/a")</f>
        <v>n/a</v>
      </c>
      <c r="AN85" s="150" t="str">
        <f>IFERROR(0.065*(-$D$121)*(1.01^HEAT_FinAnalýza!AN3)*1000/HEAT_FinAnalýza!AN5,"n/a")</f>
        <v>n/a</v>
      </c>
      <c r="AO85" s="150" t="str">
        <f>IFERROR(0.065*(-$D$121)*(1.01^HEAT_FinAnalýza!AO3)*1000/HEAT_FinAnalýza!AO5,"n/a")</f>
        <v>n/a</v>
      </c>
      <c r="AP85" s="150" t="str">
        <f>IFERROR(0.065*(-$D$121)*(1.01^HEAT_FinAnalýza!AP3)*1000/HEAT_FinAnalýza!AP5,"n/a")</f>
        <v>n/a</v>
      </c>
      <c r="AQ85" s="150" t="str">
        <f>IFERROR(0.065*(-$D$121)*(1.01^HEAT_FinAnalýza!AQ3)*1000/HEAT_FinAnalýza!AQ5,"n/a")</f>
        <v>n/a</v>
      </c>
      <c r="AR85" s="150" t="str">
        <f>IFERROR(0.065*(-$D$121)*(1.01^HEAT_FinAnalýza!AR3)*1000/HEAT_FinAnalýza!AR5,"n/a")</f>
        <v>n/a</v>
      </c>
    </row>
    <row r="86" spans="1:44" s="144" customFormat="1" x14ac:dyDescent="0.25">
      <c r="B86" s="148" t="s">
        <v>115</v>
      </c>
      <c r="C86" s="149" t="s">
        <v>63</v>
      </c>
      <c r="F86" s="150" t="str">
        <f>IFERROR(1000*(+-F103-F108)*(HEAT_FinAnalýza!F6/HEAT_FinAnalýza!F8)/HEAT_FinAnalýza!F5,"n/a")</f>
        <v>n/a</v>
      </c>
      <c r="G86" s="150" t="str">
        <f>IFERROR(1000*(+-G103-G108)*(HEAT_FinAnalýza!G6/HEAT_FinAnalýza!G8)/HEAT_FinAnalýza!G5,"n/a")</f>
        <v>n/a</v>
      </c>
      <c r="H86" s="150" t="str">
        <f>IFERROR(1000*(+-H103-H108)*(HEAT_FinAnalýza!H6/HEAT_FinAnalýza!H8)/HEAT_FinAnalýza!H5,"n/a")</f>
        <v>n/a</v>
      </c>
      <c r="I86" s="150" t="str">
        <f>IFERROR(1000*(+-I103-I108)*(HEAT_FinAnalýza!I6/HEAT_FinAnalýza!I8)/HEAT_FinAnalýza!I5,"n/a")</f>
        <v>n/a</v>
      </c>
      <c r="J86" s="150" t="str">
        <f>IFERROR(1000*(+-J103-J108)*(HEAT_FinAnalýza!J6/HEAT_FinAnalýza!J8)/HEAT_FinAnalýza!J5,"n/a")</f>
        <v>n/a</v>
      </c>
      <c r="K86" s="150" t="str">
        <f>IFERROR(1000*(+-K103-K108)*(HEAT_FinAnalýza!K6/HEAT_FinAnalýza!K8)/HEAT_FinAnalýza!K5,"n/a")</f>
        <v>n/a</v>
      </c>
      <c r="L86" s="150" t="str">
        <f>IFERROR(1000*(+-L103-L108)*(HEAT_FinAnalýza!L6/HEAT_FinAnalýza!L8)/HEAT_FinAnalýza!L5,"n/a")</f>
        <v>n/a</v>
      </c>
      <c r="M86" s="150" t="str">
        <f>IFERROR(1000*(+-M103-M108)*(HEAT_FinAnalýza!M6/HEAT_FinAnalýza!M8)/HEAT_FinAnalýza!M5,"n/a")</f>
        <v>n/a</v>
      </c>
      <c r="N86" s="150" t="str">
        <f>IFERROR(1000*(+-N103-N108)*(HEAT_FinAnalýza!N6/HEAT_FinAnalýza!N8)/HEAT_FinAnalýza!N5,"n/a")</f>
        <v>n/a</v>
      </c>
      <c r="O86" s="150" t="str">
        <f>IFERROR(1000*(+-O103-O108)*(HEAT_FinAnalýza!O6/HEAT_FinAnalýza!O8)/HEAT_FinAnalýza!O5,"n/a")</f>
        <v>n/a</v>
      </c>
      <c r="P86" s="150" t="str">
        <f>IFERROR(1000*(+-P103-P108)*(HEAT_FinAnalýza!P6/HEAT_FinAnalýza!P8)/HEAT_FinAnalýza!P5,"n/a")</f>
        <v>n/a</v>
      </c>
      <c r="Q86" s="150" t="str">
        <f>IFERROR(1000*(+-Q103-Q108)*(HEAT_FinAnalýza!Q6/HEAT_FinAnalýza!Q8)/HEAT_FinAnalýza!Q5,"n/a")</f>
        <v>n/a</v>
      </c>
      <c r="R86" s="150" t="str">
        <f>IFERROR(1000*(+-R103-R108)*(HEAT_FinAnalýza!R6/HEAT_FinAnalýza!R8)/HEAT_FinAnalýza!R5,"n/a")</f>
        <v>n/a</v>
      </c>
      <c r="S86" s="150" t="str">
        <f>IFERROR(1000*(+-S103-S108)*(HEAT_FinAnalýza!S6/HEAT_FinAnalýza!S8)/HEAT_FinAnalýza!S5,"n/a")</f>
        <v>n/a</v>
      </c>
      <c r="T86" s="150" t="str">
        <f>IFERROR(1000*(+-T103-T108)*(HEAT_FinAnalýza!T6/HEAT_FinAnalýza!T8)/HEAT_FinAnalýza!T5,"n/a")</f>
        <v>n/a</v>
      </c>
      <c r="U86" s="150" t="str">
        <f>IFERROR(1000*(+-U103-U108)*(HEAT_FinAnalýza!U6/HEAT_FinAnalýza!U8)/HEAT_FinAnalýza!U5,"n/a")</f>
        <v>n/a</v>
      </c>
      <c r="V86" s="150" t="str">
        <f>IFERROR(1000*(+-V103-V108)*(HEAT_FinAnalýza!V6/HEAT_FinAnalýza!V8)/HEAT_FinAnalýza!V5,"n/a")</f>
        <v>n/a</v>
      </c>
      <c r="W86" s="150" t="str">
        <f>IFERROR(1000*(+-W103-W108)*(HEAT_FinAnalýza!W6/HEAT_FinAnalýza!W8)/HEAT_FinAnalýza!W5,"n/a")</f>
        <v>n/a</v>
      </c>
      <c r="X86" s="150" t="str">
        <f>IFERROR(1000*(+-X103-X108)*(HEAT_FinAnalýza!X6/HEAT_FinAnalýza!X8)/HEAT_FinAnalýza!X5,"n/a")</f>
        <v>n/a</v>
      </c>
      <c r="Y86" s="150" t="str">
        <f>IFERROR(1000*(+-Y103-Y108)*(HEAT_FinAnalýza!Y6/HEAT_FinAnalýza!Y8)/HEAT_FinAnalýza!Y5,"n/a")</f>
        <v>n/a</v>
      </c>
      <c r="Z86" s="150" t="str">
        <f>IFERROR(1000*(+-Z103-Z108)*(HEAT_FinAnalýza!Z6/HEAT_FinAnalýza!Z8)/HEAT_FinAnalýza!Z5,"n/a")</f>
        <v>n/a</v>
      </c>
      <c r="AA86" s="150" t="str">
        <f>IFERROR(1000*(+-AA103-AA108)*(HEAT_FinAnalýza!AA6/HEAT_FinAnalýza!AA8)/HEAT_FinAnalýza!AA5,"n/a")</f>
        <v>n/a</v>
      </c>
      <c r="AB86" s="150" t="str">
        <f>IFERROR(1000*(+-AB103-AB108)*(HEAT_FinAnalýza!AB6/HEAT_FinAnalýza!AB8)/HEAT_FinAnalýza!AB5,"n/a")</f>
        <v>n/a</v>
      </c>
      <c r="AC86" s="150" t="str">
        <f>IFERROR(1000*(+-AC103-AC108)*(HEAT_FinAnalýza!AC6/HEAT_FinAnalýza!AC8)/HEAT_FinAnalýza!AC5,"n/a")</f>
        <v>n/a</v>
      </c>
      <c r="AD86" s="150" t="str">
        <f>IFERROR(1000*(+-AD103-AD108)*(HEAT_FinAnalýza!AD6/HEAT_FinAnalýza!AD8)/HEAT_FinAnalýza!AD5,"n/a")</f>
        <v>n/a</v>
      </c>
      <c r="AE86" s="150" t="str">
        <f>IFERROR(1000*(+-AE103-AE108)*(HEAT_FinAnalýza!AE6/HEAT_FinAnalýza!AE8)/HEAT_FinAnalýza!AE5,"n/a")</f>
        <v>n/a</v>
      </c>
      <c r="AF86" s="150" t="str">
        <f>IFERROR(1000*(+-AF103-AF108)*(HEAT_FinAnalýza!AF6/HEAT_FinAnalýza!AF8)/HEAT_FinAnalýza!AF5,"n/a")</f>
        <v>n/a</v>
      </c>
      <c r="AG86" s="150" t="str">
        <f>IFERROR(1000*(+-AG103-AG108)*(HEAT_FinAnalýza!AG6/HEAT_FinAnalýza!AG8)/HEAT_FinAnalýza!AG5,"n/a")</f>
        <v>n/a</v>
      </c>
      <c r="AH86" s="150" t="str">
        <f>IFERROR(1000*(+-AH103-AH108)*(HEAT_FinAnalýza!AH6/HEAT_FinAnalýza!AH8)/HEAT_FinAnalýza!AH5,"n/a")</f>
        <v>n/a</v>
      </c>
      <c r="AI86" s="150" t="str">
        <f>IFERROR(1000*(+-AI103-AI108)*(HEAT_FinAnalýza!AI6/HEAT_FinAnalýza!AI8)/HEAT_FinAnalýza!AI5,"n/a")</f>
        <v>n/a</v>
      </c>
      <c r="AJ86" s="150" t="str">
        <f>IFERROR(1000*(+-AJ103-AJ108)*(HEAT_FinAnalýza!AJ6/HEAT_FinAnalýza!AJ8)/HEAT_FinAnalýza!AJ5,"n/a")</f>
        <v>n/a</v>
      </c>
      <c r="AK86" s="150" t="str">
        <f>IFERROR(1000*(+-AK103-AK108)*(HEAT_FinAnalýza!AK6/HEAT_FinAnalýza!AK8)/HEAT_FinAnalýza!AK5,"n/a")</f>
        <v>n/a</v>
      </c>
      <c r="AL86" s="150" t="str">
        <f>IFERROR(1000*(+-AL103-AL108)*(HEAT_FinAnalýza!AL6/HEAT_FinAnalýza!AL8)/HEAT_FinAnalýza!AL5,"n/a")</f>
        <v>n/a</v>
      </c>
      <c r="AM86" s="150" t="str">
        <f>IFERROR(1000*(+-AM103-AM108)*(HEAT_FinAnalýza!AM6/HEAT_FinAnalýza!AM8)/HEAT_FinAnalýza!AM5,"n/a")</f>
        <v>n/a</v>
      </c>
      <c r="AN86" s="150" t="str">
        <f>IFERROR(1000*(+-AN103-AN108)*(HEAT_FinAnalýza!AN6/HEAT_FinAnalýza!AN8)/HEAT_FinAnalýza!AN5,"n/a")</f>
        <v>n/a</v>
      </c>
      <c r="AO86" s="150" t="str">
        <f>IFERROR(1000*(+-AO103-AO108)*(HEAT_FinAnalýza!AO6/HEAT_FinAnalýza!AO8)/HEAT_FinAnalýza!AO5,"n/a")</f>
        <v>n/a</v>
      </c>
      <c r="AP86" s="150" t="str">
        <f>IFERROR(1000*(+-AP103-AP108)*(HEAT_FinAnalýza!AP6/HEAT_FinAnalýza!AP8)/HEAT_FinAnalýza!AP5,"n/a")</f>
        <v>n/a</v>
      </c>
      <c r="AQ86" s="150" t="str">
        <f>IFERROR(1000*(+-AQ103-AQ108)*(HEAT_FinAnalýza!AQ6/HEAT_FinAnalýza!AQ8)/HEAT_FinAnalýza!AQ5,"n/a")</f>
        <v>n/a</v>
      </c>
      <c r="AR86" s="150" t="str">
        <f>IFERROR(1000*(+-AR103-AR108)*(HEAT_FinAnalýza!AR6/HEAT_FinAnalýza!AR8)/HEAT_FinAnalýza!AR5,"n/a")</f>
        <v>n/a</v>
      </c>
    </row>
    <row r="87" spans="1:44" s="144" customFormat="1" x14ac:dyDescent="0.25">
      <c r="B87" s="148" t="s">
        <v>65</v>
      </c>
      <c r="C87" s="149" t="s">
        <v>63</v>
      </c>
      <c r="F87" s="150" t="str">
        <f>IFERROR(+-(F101+F102)*(HEAT_FinAnalýza!F6/HEAT_FinAnalýza!F8)/HEAT_FinAnalýza!F5*1000,"n/a")</f>
        <v>n/a</v>
      </c>
      <c r="G87" s="150" t="str">
        <f>IFERROR(+-(G101+G102)*(HEAT_FinAnalýza!G6/HEAT_FinAnalýza!G8)/HEAT_FinAnalýza!G5*1000,"n/a")</f>
        <v>n/a</v>
      </c>
      <c r="H87" s="150" t="str">
        <f>IFERROR(+-(H101+H102)*(HEAT_FinAnalýza!H6/HEAT_FinAnalýza!H8)/HEAT_FinAnalýza!H5*1000,"n/a")</f>
        <v>n/a</v>
      </c>
      <c r="I87" s="150" t="str">
        <f>IFERROR(+-(I101+I102)*(HEAT_FinAnalýza!I6/HEAT_FinAnalýza!I8)/HEAT_FinAnalýza!I5*1000,"n/a")</f>
        <v>n/a</v>
      </c>
      <c r="J87" s="150" t="str">
        <f>IFERROR(+-(J101+J102)*(HEAT_FinAnalýza!J6/HEAT_FinAnalýza!J8)/HEAT_FinAnalýza!J5*1000,"n/a")</f>
        <v>n/a</v>
      </c>
      <c r="K87" s="150" t="str">
        <f>IFERROR(+-(K101+K102)*(HEAT_FinAnalýza!K6/HEAT_FinAnalýza!K8)/HEAT_FinAnalýza!K5*1000,"n/a")</f>
        <v>n/a</v>
      </c>
      <c r="L87" s="150" t="str">
        <f>IFERROR(+-(L101+L102)*(HEAT_FinAnalýza!L6/HEAT_FinAnalýza!L8)/HEAT_FinAnalýza!L5*1000,"n/a")</f>
        <v>n/a</v>
      </c>
      <c r="M87" s="150" t="str">
        <f>IFERROR(+-(M101+M102)*(HEAT_FinAnalýza!M6/HEAT_FinAnalýza!M8)/HEAT_FinAnalýza!M5*1000,"n/a")</f>
        <v>n/a</v>
      </c>
      <c r="N87" s="150" t="str">
        <f>IFERROR(+-(N101+N102)*(HEAT_FinAnalýza!N6/HEAT_FinAnalýza!N8)/HEAT_FinAnalýza!N5*1000,"n/a")</f>
        <v>n/a</v>
      </c>
      <c r="O87" s="150" t="str">
        <f>IFERROR(+-(O101+O102)*(HEAT_FinAnalýza!O6/HEAT_FinAnalýza!O8)/HEAT_FinAnalýza!O5*1000,"n/a")</f>
        <v>n/a</v>
      </c>
      <c r="P87" s="150" t="str">
        <f>IFERROR(+-(P101+P102)*(HEAT_FinAnalýza!P6/HEAT_FinAnalýza!P8)/HEAT_FinAnalýza!P5*1000,"n/a")</f>
        <v>n/a</v>
      </c>
      <c r="Q87" s="150" t="str">
        <f>IFERROR(+-(Q101+Q102)*(HEAT_FinAnalýza!Q6/HEAT_FinAnalýza!Q8)/HEAT_FinAnalýza!Q5*1000,"n/a")</f>
        <v>n/a</v>
      </c>
      <c r="R87" s="150" t="str">
        <f>IFERROR(+-(R101+R102)*(HEAT_FinAnalýza!R6/HEAT_FinAnalýza!R8)/HEAT_FinAnalýza!R5*1000,"n/a")</f>
        <v>n/a</v>
      </c>
      <c r="S87" s="150" t="str">
        <f>IFERROR(+-(S101+S102)*(HEAT_FinAnalýza!S6/HEAT_FinAnalýza!S8)/HEAT_FinAnalýza!S5*1000,"n/a")</f>
        <v>n/a</v>
      </c>
      <c r="T87" s="150" t="str">
        <f>IFERROR(+-(T101+T102)*(HEAT_FinAnalýza!T6/HEAT_FinAnalýza!T8)/HEAT_FinAnalýza!T5*1000,"n/a")</f>
        <v>n/a</v>
      </c>
      <c r="U87" s="150" t="str">
        <f>IFERROR(+-(U101+U102)*(HEAT_FinAnalýza!U6/HEAT_FinAnalýza!U8)/HEAT_FinAnalýza!U5*1000,"n/a")</f>
        <v>n/a</v>
      </c>
      <c r="V87" s="150" t="str">
        <f>IFERROR(+-(V101+V102)*(HEAT_FinAnalýza!V6/HEAT_FinAnalýza!V8)/HEAT_FinAnalýza!V5*1000,"n/a")</f>
        <v>n/a</v>
      </c>
      <c r="W87" s="150" t="str">
        <f>IFERROR(+-(W101+W102)*(HEAT_FinAnalýza!W6/HEAT_FinAnalýza!W8)/HEAT_FinAnalýza!W5*1000,"n/a")</f>
        <v>n/a</v>
      </c>
      <c r="X87" s="150" t="str">
        <f>IFERROR(+-(X101+X102)*(HEAT_FinAnalýza!X6/HEAT_FinAnalýza!X8)/HEAT_FinAnalýza!X5*1000,"n/a")</f>
        <v>n/a</v>
      </c>
      <c r="Y87" s="150" t="str">
        <f>IFERROR(+-(Y101+Y102)*(HEAT_FinAnalýza!Y6/HEAT_FinAnalýza!Y8)/HEAT_FinAnalýza!Y5*1000,"n/a")</f>
        <v>n/a</v>
      </c>
      <c r="Z87" s="150" t="str">
        <f>IFERROR(+-(Z101+Z102)*(HEAT_FinAnalýza!Z6/HEAT_FinAnalýza!Z8)/HEAT_FinAnalýza!Z5*1000,"n/a")</f>
        <v>n/a</v>
      </c>
      <c r="AA87" s="150" t="str">
        <f>IFERROR(+-(AA101+AA102)*(HEAT_FinAnalýza!AA6/HEAT_FinAnalýza!AA8)/HEAT_FinAnalýza!AA5*1000,"n/a")</f>
        <v>n/a</v>
      </c>
      <c r="AB87" s="150" t="str">
        <f>IFERROR(+-(AB101+AB102)*(HEAT_FinAnalýza!AB6/HEAT_FinAnalýza!AB8)/HEAT_FinAnalýza!AB5*1000,"n/a")</f>
        <v>n/a</v>
      </c>
      <c r="AC87" s="150" t="str">
        <f>IFERROR(+-(AC101+AC102)*(HEAT_FinAnalýza!AC6/HEAT_FinAnalýza!AC8)/HEAT_FinAnalýza!AC5*1000,"n/a")</f>
        <v>n/a</v>
      </c>
      <c r="AD87" s="150" t="str">
        <f>IFERROR(+-(AD101+AD102)*(HEAT_FinAnalýza!AD6/HEAT_FinAnalýza!AD8)/HEAT_FinAnalýza!AD5*1000,"n/a")</f>
        <v>n/a</v>
      </c>
      <c r="AE87" s="150" t="str">
        <f>IFERROR(+-(AE101+AE102)*(HEAT_FinAnalýza!AE6/HEAT_FinAnalýza!AE8)/HEAT_FinAnalýza!AE5*1000,"n/a")</f>
        <v>n/a</v>
      </c>
      <c r="AF87" s="150" t="str">
        <f>IFERROR(+-(AF101+AF102)*(HEAT_FinAnalýza!AF6/HEAT_FinAnalýza!AF8)/HEAT_FinAnalýza!AF5*1000,"n/a")</f>
        <v>n/a</v>
      </c>
      <c r="AG87" s="150" t="str">
        <f>IFERROR(+-(AG101+AG102)*(HEAT_FinAnalýza!AG6/HEAT_FinAnalýza!AG8)/HEAT_FinAnalýza!AG5*1000,"n/a")</f>
        <v>n/a</v>
      </c>
      <c r="AH87" s="150" t="str">
        <f>IFERROR(+-(AH101+AH102)*(HEAT_FinAnalýza!AH6/HEAT_FinAnalýza!AH8)/HEAT_FinAnalýza!AH5*1000,"n/a")</f>
        <v>n/a</v>
      </c>
      <c r="AI87" s="150" t="str">
        <f>IFERROR(+-(AI101+AI102)*(HEAT_FinAnalýza!AI6/HEAT_FinAnalýza!AI8)/HEAT_FinAnalýza!AI5*1000,"n/a")</f>
        <v>n/a</v>
      </c>
      <c r="AJ87" s="150" t="str">
        <f>IFERROR(+-(AJ101+AJ102)*(HEAT_FinAnalýza!AJ6/HEAT_FinAnalýza!AJ8)/HEAT_FinAnalýza!AJ5*1000,"n/a")</f>
        <v>n/a</v>
      </c>
      <c r="AK87" s="150" t="str">
        <f>IFERROR(+-(AK101+AK102)*(HEAT_FinAnalýza!AK6/HEAT_FinAnalýza!AK8)/HEAT_FinAnalýza!AK5*1000,"n/a")</f>
        <v>n/a</v>
      </c>
      <c r="AL87" s="150" t="str">
        <f>IFERROR(+-(AL101+AL102)*(HEAT_FinAnalýza!AL6/HEAT_FinAnalýza!AL8)/HEAT_FinAnalýza!AL5*1000,"n/a")</f>
        <v>n/a</v>
      </c>
      <c r="AM87" s="150" t="str">
        <f>IFERROR(+-(AM101+AM102)*(HEAT_FinAnalýza!AM6/HEAT_FinAnalýza!AM8)/HEAT_FinAnalýza!AM5*1000,"n/a")</f>
        <v>n/a</v>
      </c>
      <c r="AN87" s="150" t="str">
        <f>IFERROR(+-(AN101+AN102)*(HEAT_FinAnalýza!AN6/HEAT_FinAnalýza!AN8)/HEAT_FinAnalýza!AN5*1000,"n/a")</f>
        <v>n/a</v>
      </c>
      <c r="AO87" s="150" t="str">
        <f>IFERROR(+-(AO101+AO102)*(HEAT_FinAnalýza!AO6/HEAT_FinAnalýza!AO8)/HEAT_FinAnalýza!AO5*1000,"n/a")</f>
        <v>n/a</v>
      </c>
      <c r="AP87" s="150" t="str">
        <f>IFERROR(+-(AP101+AP102)*(HEAT_FinAnalýza!AP6/HEAT_FinAnalýza!AP8)/HEAT_FinAnalýza!AP5*1000,"n/a")</f>
        <v>n/a</v>
      </c>
      <c r="AQ87" s="150" t="str">
        <f>IFERROR(+-(AQ101+AQ102)*(HEAT_FinAnalýza!AQ6/HEAT_FinAnalýza!AQ8)/HEAT_FinAnalýza!AQ5*1000,"n/a")</f>
        <v>n/a</v>
      </c>
      <c r="AR87" s="150" t="str">
        <f>IFERROR(+-(AR101+AR102)*(HEAT_FinAnalýza!AR6/HEAT_FinAnalýza!AR8)/HEAT_FinAnalýza!AR5*1000,"n/a")</f>
        <v>n/a</v>
      </c>
    </row>
    <row r="88" spans="1:44" s="144" customFormat="1" x14ac:dyDescent="0.25">
      <c r="B88" s="151" t="s">
        <v>116</v>
      </c>
      <c r="C88" s="149" t="s">
        <v>63</v>
      </c>
      <c r="F88" s="152">
        <f t="shared" ref="F88:AR88" si="47">SUM(F85:F87)</f>
        <v>0</v>
      </c>
      <c r="G88" s="152">
        <f t="shared" si="47"/>
        <v>0</v>
      </c>
      <c r="H88" s="152">
        <f t="shared" si="47"/>
        <v>0</v>
      </c>
      <c r="I88" s="152">
        <f t="shared" si="47"/>
        <v>0</v>
      </c>
      <c r="J88" s="152">
        <f t="shared" si="47"/>
        <v>0</v>
      </c>
      <c r="K88" s="152">
        <f t="shared" si="47"/>
        <v>0</v>
      </c>
      <c r="L88" s="152">
        <f t="shared" si="47"/>
        <v>0</v>
      </c>
      <c r="M88" s="152">
        <f t="shared" si="47"/>
        <v>0</v>
      </c>
      <c r="N88" s="152">
        <f t="shared" si="47"/>
        <v>0</v>
      </c>
      <c r="O88" s="152">
        <f t="shared" si="47"/>
        <v>0</v>
      </c>
      <c r="P88" s="152">
        <f t="shared" si="47"/>
        <v>0</v>
      </c>
      <c r="Q88" s="152">
        <f t="shared" si="47"/>
        <v>0</v>
      </c>
      <c r="R88" s="152">
        <f t="shared" si="47"/>
        <v>0</v>
      </c>
      <c r="S88" s="152">
        <f t="shared" si="47"/>
        <v>0</v>
      </c>
      <c r="T88" s="152">
        <f t="shared" si="47"/>
        <v>0</v>
      </c>
      <c r="U88" s="152">
        <f t="shared" si="47"/>
        <v>0</v>
      </c>
      <c r="V88" s="152">
        <f t="shared" si="47"/>
        <v>0</v>
      </c>
      <c r="W88" s="152">
        <f t="shared" si="47"/>
        <v>0</v>
      </c>
      <c r="X88" s="152">
        <f t="shared" si="47"/>
        <v>0</v>
      </c>
      <c r="Y88" s="152">
        <f t="shared" si="47"/>
        <v>0</v>
      </c>
      <c r="Z88" s="152">
        <f t="shared" si="47"/>
        <v>0</v>
      </c>
      <c r="AA88" s="152">
        <f t="shared" si="47"/>
        <v>0</v>
      </c>
      <c r="AB88" s="152">
        <f t="shared" si="47"/>
        <v>0</v>
      </c>
      <c r="AC88" s="152">
        <f t="shared" si="47"/>
        <v>0</v>
      </c>
      <c r="AD88" s="152">
        <f t="shared" si="47"/>
        <v>0</v>
      </c>
      <c r="AE88" s="152">
        <f t="shared" si="47"/>
        <v>0</v>
      </c>
      <c r="AF88" s="152">
        <f t="shared" si="47"/>
        <v>0</v>
      </c>
      <c r="AG88" s="152">
        <f t="shared" si="47"/>
        <v>0</v>
      </c>
      <c r="AH88" s="152">
        <f t="shared" si="47"/>
        <v>0</v>
      </c>
      <c r="AI88" s="152">
        <f t="shared" si="47"/>
        <v>0</v>
      </c>
      <c r="AJ88" s="152">
        <f t="shared" si="47"/>
        <v>0</v>
      </c>
      <c r="AK88" s="152">
        <f t="shared" si="47"/>
        <v>0</v>
      </c>
      <c r="AL88" s="152">
        <f t="shared" si="47"/>
        <v>0</v>
      </c>
      <c r="AM88" s="152">
        <f t="shared" si="47"/>
        <v>0</v>
      </c>
      <c r="AN88" s="152">
        <f t="shared" si="47"/>
        <v>0</v>
      </c>
      <c r="AO88" s="152">
        <f t="shared" si="47"/>
        <v>0</v>
      </c>
      <c r="AP88" s="152">
        <f t="shared" si="47"/>
        <v>0</v>
      </c>
      <c r="AQ88" s="152">
        <f t="shared" si="47"/>
        <v>0</v>
      </c>
      <c r="AR88" s="152">
        <f t="shared" si="47"/>
        <v>0</v>
      </c>
    </row>
    <row r="89" spans="1:44" s="144" customFormat="1" x14ac:dyDescent="0.25">
      <c r="B89" s="151" t="s">
        <v>117</v>
      </c>
      <c r="C89" s="149" t="s">
        <v>63</v>
      </c>
      <c r="F89" s="152" t="str">
        <f>HEAT_FinAnalýza!F16</f>
        <v/>
      </c>
      <c r="G89" s="152" t="str">
        <f>HEAT_FinAnalýza!G16</f>
        <v/>
      </c>
      <c r="H89" s="152" t="str">
        <f>HEAT_FinAnalýza!H16</f>
        <v/>
      </c>
      <c r="I89" s="152" t="str">
        <f>HEAT_FinAnalýza!I16</f>
        <v/>
      </c>
      <c r="J89" s="152" t="str">
        <f>HEAT_FinAnalýza!J16</f>
        <v/>
      </c>
      <c r="K89" s="152" t="str">
        <f>HEAT_FinAnalýza!K16</f>
        <v/>
      </c>
      <c r="L89" s="152" t="str">
        <f>HEAT_FinAnalýza!L16</f>
        <v/>
      </c>
      <c r="M89" s="152" t="str">
        <f>HEAT_FinAnalýza!M16</f>
        <v/>
      </c>
      <c r="N89" s="152" t="str">
        <f>HEAT_FinAnalýza!N16</f>
        <v/>
      </c>
      <c r="O89" s="152" t="str">
        <f>HEAT_FinAnalýza!O16</f>
        <v/>
      </c>
      <c r="P89" s="152" t="str">
        <f>HEAT_FinAnalýza!P16</f>
        <v/>
      </c>
      <c r="Q89" s="152" t="str">
        <f>HEAT_FinAnalýza!Q16</f>
        <v/>
      </c>
      <c r="R89" s="152" t="str">
        <f>HEAT_FinAnalýza!R16</f>
        <v/>
      </c>
      <c r="S89" s="152" t="str">
        <f>HEAT_FinAnalýza!S16</f>
        <v/>
      </c>
      <c r="T89" s="152" t="str">
        <f>HEAT_FinAnalýza!T16</f>
        <v/>
      </c>
      <c r="U89" s="152" t="str">
        <f>HEAT_FinAnalýza!U16</f>
        <v/>
      </c>
      <c r="V89" s="152" t="str">
        <f>HEAT_FinAnalýza!V16</f>
        <v/>
      </c>
      <c r="W89" s="152" t="str">
        <f>HEAT_FinAnalýza!W16</f>
        <v/>
      </c>
      <c r="X89" s="152" t="str">
        <f>HEAT_FinAnalýza!X16</f>
        <v/>
      </c>
      <c r="Y89" s="152" t="str">
        <f>HEAT_FinAnalýza!Y16</f>
        <v/>
      </c>
      <c r="Z89" s="152" t="str">
        <f>HEAT_FinAnalýza!Z16</f>
        <v/>
      </c>
      <c r="AA89" s="152" t="str">
        <f>HEAT_FinAnalýza!AA16</f>
        <v/>
      </c>
      <c r="AB89" s="152" t="str">
        <f>HEAT_FinAnalýza!AB16</f>
        <v/>
      </c>
      <c r="AC89" s="152" t="str">
        <f>HEAT_FinAnalýza!AC16</f>
        <v/>
      </c>
      <c r="AD89" s="152" t="str">
        <f>HEAT_FinAnalýza!AD16</f>
        <v/>
      </c>
      <c r="AE89" s="152" t="str">
        <f>HEAT_FinAnalýza!AE16</f>
        <v/>
      </c>
      <c r="AF89" s="152" t="str">
        <f>HEAT_FinAnalýza!AF16</f>
        <v/>
      </c>
      <c r="AG89" s="152" t="str">
        <f>HEAT_FinAnalýza!AG16</f>
        <v/>
      </c>
      <c r="AH89" s="152" t="str">
        <f>HEAT_FinAnalýza!AH16</f>
        <v/>
      </c>
      <c r="AI89" s="152" t="str">
        <f>HEAT_FinAnalýza!AI16</f>
        <v/>
      </c>
      <c r="AJ89" s="152" t="str">
        <f>HEAT_FinAnalýza!AJ16</f>
        <v/>
      </c>
      <c r="AK89" s="152" t="str">
        <f>HEAT_FinAnalýza!AK16</f>
        <v/>
      </c>
      <c r="AL89" s="152" t="str">
        <f>HEAT_FinAnalýza!AL16</f>
        <v/>
      </c>
      <c r="AM89" s="152" t="str">
        <f>HEAT_FinAnalýza!AM16</f>
        <v/>
      </c>
      <c r="AN89" s="152" t="str">
        <f>HEAT_FinAnalýza!AN16</f>
        <v/>
      </c>
      <c r="AO89" s="152" t="str">
        <f>HEAT_FinAnalýza!AO16</f>
        <v/>
      </c>
      <c r="AP89" s="152" t="str">
        <f>HEAT_FinAnalýza!AP16</f>
        <v/>
      </c>
      <c r="AQ89" s="152" t="str">
        <f>HEAT_FinAnalýza!AQ16</f>
        <v/>
      </c>
      <c r="AR89" s="152" t="str">
        <f>HEAT_FinAnalýza!AR16</f>
        <v/>
      </c>
    </row>
    <row r="90" spans="1:44" s="144" customFormat="1" x14ac:dyDescent="0.25">
      <c r="B90" s="153" t="s">
        <v>118</v>
      </c>
      <c r="C90" s="149" t="s">
        <v>63</v>
      </c>
      <c r="F90" s="152">
        <f t="shared" ref="F90:AR90" si="48">MIN(F88,F89)</f>
        <v>0</v>
      </c>
      <c r="G90" s="152">
        <f t="shared" si="48"/>
        <v>0</v>
      </c>
      <c r="H90" s="152">
        <f t="shared" si="48"/>
        <v>0</v>
      </c>
      <c r="I90" s="152">
        <f t="shared" si="48"/>
        <v>0</v>
      </c>
      <c r="J90" s="152">
        <f t="shared" si="48"/>
        <v>0</v>
      </c>
      <c r="K90" s="152">
        <f t="shared" si="48"/>
        <v>0</v>
      </c>
      <c r="L90" s="152">
        <f t="shared" si="48"/>
        <v>0</v>
      </c>
      <c r="M90" s="152">
        <f t="shared" si="48"/>
        <v>0</v>
      </c>
      <c r="N90" s="152">
        <f t="shared" si="48"/>
        <v>0</v>
      </c>
      <c r="O90" s="152">
        <f t="shared" si="48"/>
        <v>0</v>
      </c>
      <c r="P90" s="152">
        <f t="shared" si="48"/>
        <v>0</v>
      </c>
      <c r="Q90" s="152">
        <f t="shared" si="48"/>
        <v>0</v>
      </c>
      <c r="R90" s="152">
        <f t="shared" si="48"/>
        <v>0</v>
      </c>
      <c r="S90" s="152">
        <f t="shared" si="48"/>
        <v>0</v>
      </c>
      <c r="T90" s="152">
        <f t="shared" si="48"/>
        <v>0</v>
      </c>
      <c r="U90" s="152">
        <f t="shared" si="48"/>
        <v>0</v>
      </c>
      <c r="V90" s="152">
        <f t="shared" si="48"/>
        <v>0</v>
      </c>
      <c r="W90" s="152">
        <f t="shared" si="48"/>
        <v>0</v>
      </c>
      <c r="X90" s="152">
        <f t="shared" si="48"/>
        <v>0</v>
      </c>
      <c r="Y90" s="152">
        <f t="shared" si="48"/>
        <v>0</v>
      </c>
      <c r="Z90" s="152">
        <f t="shared" si="48"/>
        <v>0</v>
      </c>
      <c r="AA90" s="152">
        <f t="shared" si="48"/>
        <v>0</v>
      </c>
      <c r="AB90" s="152">
        <f t="shared" si="48"/>
        <v>0</v>
      </c>
      <c r="AC90" s="152">
        <f t="shared" si="48"/>
        <v>0</v>
      </c>
      <c r="AD90" s="152">
        <f t="shared" si="48"/>
        <v>0</v>
      </c>
      <c r="AE90" s="152">
        <f t="shared" si="48"/>
        <v>0</v>
      </c>
      <c r="AF90" s="152">
        <f t="shared" si="48"/>
        <v>0</v>
      </c>
      <c r="AG90" s="152">
        <f t="shared" si="48"/>
        <v>0</v>
      </c>
      <c r="AH90" s="152">
        <f t="shared" si="48"/>
        <v>0</v>
      </c>
      <c r="AI90" s="152">
        <f t="shared" si="48"/>
        <v>0</v>
      </c>
      <c r="AJ90" s="152">
        <f t="shared" si="48"/>
        <v>0</v>
      </c>
      <c r="AK90" s="152">
        <f t="shared" si="48"/>
        <v>0</v>
      </c>
      <c r="AL90" s="152">
        <f t="shared" si="48"/>
        <v>0</v>
      </c>
      <c r="AM90" s="152">
        <f t="shared" si="48"/>
        <v>0</v>
      </c>
      <c r="AN90" s="152">
        <f t="shared" si="48"/>
        <v>0</v>
      </c>
      <c r="AO90" s="152">
        <f t="shared" si="48"/>
        <v>0</v>
      </c>
      <c r="AP90" s="152">
        <f t="shared" si="48"/>
        <v>0</v>
      </c>
      <c r="AQ90" s="152">
        <f t="shared" si="48"/>
        <v>0</v>
      </c>
      <c r="AR90" s="152">
        <f t="shared" si="48"/>
        <v>0</v>
      </c>
    </row>
    <row r="91" spans="1:44" s="144" customFormat="1" x14ac:dyDescent="0.25">
      <c r="C91" s="149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</row>
    <row r="92" spans="1:44" s="144" customFormat="1" x14ac:dyDescent="0.25">
      <c r="B92" s="153" t="s">
        <v>119</v>
      </c>
      <c r="C92" s="149" t="s">
        <v>69</v>
      </c>
      <c r="F92" s="152" t="str">
        <f>HEAT_FinAnalýza!F23</f>
        <v/>
      </c>
      <c r="G92" s="152" t="str">
        <f>HEAT_FinAnalýza!G23</f>
        <v/>
      </c>
      <c r="H92" s="152" t="str">
        <f>HEAT_FinAnalýza!H23</f>
        <v/>
      </c>
      <c r="I92" s="152" t="str">
        <f>HEAT_FinAnalýza!I23</f>
        <v/>
      </c>
      <c r="J92" s="152" t="str">
        <f>HEAT_FinAnalýza!J23</f>
        <v/>
      </c>
      <c r="K92" s="152" t="str">
        <f>HEAT_FinAnalýza!K23</f>
        <v/>
      </c>
      <c r="L92" s="152" t="str">
        <f>HEAT_FinAnalýza!L23</f>
        <v/>
      </c>
      <c r="M92" s="152" t="str">
        <f>HEAT_FinAnalýza!M23</f>
        <v/>
      </c>
      <c r="N92" s="152" t="str">
        <f>HEAT_FinAnalýza!N23</f>
        <v/>
      </c>
      <c r="O92" s="152" t="str">
        <f>HEAT_FinAnalýza!O23</f>
        <v/>
      </c>
      <c r="P92" s="152" t="str">
        <f>HEAT_FinAnalýza!P23</f>
        <v/>
      </c>
      <c r="Q92" s="152" t="str">
        <f>HEAT_FinAnalýza!Q23</f>
        <v/>
      </c>
      <c r="R92" s="152" t="str">
        <f>HEAT_FinAnalýza!R23</f>
        <v/>
      </c>
      <c r="S92" s="152" t="str">
        <f>HEAT_FinAnalýza!S23</f>
        <v/>
      </c>
      <c r="T92" s="152" t="str">
        <f>HEAT_FinAnalýza!T23</f>
        <v/>
      </c>
      <c r="U92" s="152" t="str">
        <f>HEAT_FinAnalýza!U23</f>
        <v/>
      </c>
      <c r="V92" s="152" t="str">
        <f>HEAT_FinAnalýza!V23</f>
        <v/>
      </c>
      <c r="W92" s="152" t="str">
        <f>HEAT_FinAnalýza!W23</f>
        <v/>
      </c>
      <c r="X92" s="152" t="str">
        <f>HEAT_FinAnalýza!X23</f>
        <v/>
      </c>
      <c r="Y92" s="152" t="str">
        <f>HEAT_FinAnalýza!Y23</f>
        <v/>
      </c>
      <c r="Z92" s="152" t="str">
        <f>HEAT_FinAnalýza!Z23</f>
        <v/>
      </c>
      <c r="AA92" s="152" t="str">
        <f>HEAT_FinAnalýza!AA23</f>
        <v/>
      </c>
      <c r="AB92" s="152" t="str">
        <f>HEAT_FinAnalýza!AB23</f>
        <v/>
      </c>
      <c r="AC92" s="152" t="str">
        <f>HEAT_FinAnalýza!AC23</f>
        <v/>
      </c>
      <c r="AD92" s="152" t="str">
        <f>HEAT_FinAnalýza!AD23</f>
        <v/>
      </c>
      <c r="AE92" s="152" t="str">
        <f>HEAT_FinAnalýza!AE23</f>
        <v/>
      </c>
      <c r="AF92" s="152" t="str">
        <f>HEAT_FinAnalýza!AF23</f>
        <v/>
      </c>
      <c r="AG92" s="152" t="str">
        <f>HEAT_FinAnalýza!AG23</f>
        <v/>
      </c>
      <c r="AH92" s="152" t="str">
        <f>HEAT_FinAnalýza!AH23</f>
        <v/>
      </c>
      <c r="AI92" s="152" t="str">
        <f>HEAT_FinAnalýza!AI23</f>
        <v/>
      </c>
      <c r="AJ92" s="152" t="str">
        <f>HEAT_FinAnalýza!AJ23</f>
        <v/>
      </c>
      <c r="AK92" s="152" t="str">
        <f>HEAT_FinAnalýza!AK23</f>
        <v/>
      </c>
      <c r="AL92" s="152" t="str">
        <f>HEAT_FinAnalýza!AL23</f>
        <v/>
      </c>
      <c r="AM92" s="152" t="str">
        <f>HEAT_FinAnalýza!AM23</f>
        <v/>
      </c>
      <c r="AN92" s="152" t="str">
        <f>HEAT_FinAnalýza!AN23</f>
        <v/>
      </c>
      <c r="AO92" s="152" t="str">
        <f>HEAT_FinAnalýza!AO23</f>
        <v/>
      </c>
      <c r="AP92" s="152" t="str">
        <f>HEAT_FinAnalýza!AP23</f>
        <v/>
      </c>
      <c r="AQ92" s="152" t="str">
        <f>HEAT_FinAnalýza!AQ23</f>
        <v/>
      </c>
      <c r="AR92" s="152" t="str">
        <f>HEAT_FinAnalýza!AR23</f>
        <v/>
      </c>
    </row>
    <row r="93" spans="1:44" s="144" customFormat="1" x14ac:dyDescent="0.25">
      <c r="C93" s="149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</row>
    <row r="94" spans="1:44" s="144" customFormat="1" x14ac:dyDescent="0.25">
      <c r="A94" s="155" t="s">
        <v>74</v>
      </c>
      <c r="C94" s="149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</row>
    <row r="95" spans="1:44" s="144" customFormat="1" x14ac:dyDescent="0.25">
      <c r="B95" s="144" t="s">
        <v>75</v>
      </c>
      <c r="C95" s="149" t="s">
        <v>76</v>
      </c>
      <c r="F95" s="152" t="str">
        <f>IFERROR(F90*HEAT_FinAnalýza!F5/1000,"n/a")</f>
        <v>n/a</v>
      </c>
      <c r="G95" s="152" t="str">
        <f>IFERROR(G90*HEAT_FinAnalýza!G5/1000,"n/a")</f>
        <v>n/a</v>
      </c>
      <c r="H95" s="152" t="str">
        <f>IFERROR(H90*HEAT_FinAnalýza!H5/1000,"n/a")</f>
        <v>n/a</v>
      </c>
      <c r="I95" s="152" t="str">
        <f>IFERROR(I90*HEAT_FinAnalýza!I5/1000,"n/a")</f>
        <v>n/a</v>
      </c>
      <c r="J95" s="152" t="str">
        <f>IFERROR(J90*HEAT_FinAnalýza!J5/1000,"n/a")</f>
        <v>n/a</v>
      </c>
      <c r="K95" s="152" t="str">
        <f>IFERROR(K90*HEAT_FinAnalýza!K5/1000,"n/a")</f>
        <v>n/a</v>
      </c>
      <c r="L95" s="152" t="str">
        <f>IFERROR(L90*HEAT_FinAnalýza!L5/1000,"n/a")</f>
        <v>n/a</v>
      </c>
      <c r="M95" s="152" t="str">
        <f>IFERROR(M90*HEAT_FinAnalýza!M5/1000,"n/a")</f>
        <v>n/a</v>
      </c>
      <c r="N95" s="152" t="str">
        <f>IFERROR(N90*HEAT_FinAnalýza!N5/1000,"n/a")</f>
        <v>n/a</v>
      </c>
      <c r="O95" s="152" t="str">
        <f>IFERROR(O90*HEAT_FinAnalýza!O5/1000,"n/a")</f>
        <v>n/a</v>
      </c>
      <c r="P95" s="152" t="str">
        <f>IFERROR(P90*HEAT_FinAnalýza!P5/1000,"n/a")</f>
        <v>n/a</v>
      </c>
      <c r="Q95" s="152" t="str">
        <f>IFERROR(Q90*HEAT_FinAnalýza!Q5/1000,"n/a")</f>
        <v>n/a</v>
      </c>
      <c r="R95" s="152" t="str">
        <f>IFERROR(R90*HEAT_FinAnalýza!R5/1000,"n/a")</f>
        <v>n/a</v>
      </c>
      <c r="S95" s="152" t="str">
        <f>IFERROR(S90*HEAT_FinAnalýza!S5/1000,"n/a")</f>
        <v>n/a</v>
      </c>
      <c r="T95" s="152" t="str">
        <f>IFERROR(T90*HEAT_FinAnalýza!T5/1000,"n/a")</f>
        <v>n/a</v>
      </c>
      <c r="U95" s="152" t="str">
        <f>IFERROR(U90*HEAT_FinAnalýza!U5/1000,"n/a")</f>
        <v>n/a</v>
      </c>
      <c r="V95" s="152" t="str">
        <f>IFERROR(V90*HEAT_FinAnalýza!V5/1000,"n/a")</f>
        <v>n/a</v>
      </c>
      <c r="W95" s="152" t="str">
        <f>IFERROR(W90*HEAT_FinAnalýza!W5/1000,"n/a")</f>
        <v>n/a</v>
      </c>
      <c r="X95" s="152" t="str">
        <f>IFERROR(X90*HEAT_FinAnalýza!X5/1000,"n/a")</f>
        <v>n/a</v>
      </c>
      <c r="Y95" s="152" t="str">
        <f>IFERROR(Y90*HEAT_FinAnalýza!Y5/1000,"n/a")</f>
        <v>n/a</v>
      </c>
      <c r="Z95" s="152" t="str">
        <f>IFERROR(Z90*HEAT_FinAnalýza!Z5/1000,"n/a")</f>
        <v>n/a</v>
      </c>
      <c r="AA95" s="152" t="str">
        <f>IFERROR(AA90*HEAT_FinAnalýza!AA5/1000,"n/a")</f>
        <v>n/a</v>
      </c>
      <c r="AB95" s="152" t="str">
        <f>IFERROR(AB90*HEAT_FinAnalýza!AB5/1000,"n/a")</f>
        <v>n/a</v>
      </c>
      <c r="AC95" s="152" t="str">
        <f>IFERROR(AC90*HEAT_FinAnalýza!AC5/1000,"n/a")</f>
        <v>n/a</v>
      </c>
      <c r="AD95" s="152" t="str">
        <f>IFERROR(AD90*HEAT_FinAnalýza!AD5/1000,"n/a")</f>
        <v>n/a</v>
      </c>
      <c r="AE95" s="152" t="str">
        <f>IFERROR(AE90*HEAT_FinAnalýza!AE5/1000,"n/a")</f>
        <v>n/a</v>
      </c>
      <c r="AF95" s="152" t="str">
        <f>IFERROR(AF90*HEAT_FinAnalýza!AF5/1000,"n/a")</f>
        <v>n/a</v>
      </c>
      <c r="AG95" s="152" t="str">
        <f>IFERROR(AG90*HEAT_FinAnalýza!AG5/1000,"n/a")</f>
        <v>n/a</v>
      </c>
      <c r="AH95" s="152" t="str">
        <f>IFERROR(AH90*HEAT_FinAnalýza!AH5/1000,"n/a")</f>
        <v>n/a</v>
      </c>
      <c r="AI95" s="152" t="str">
        <f>IFERROR(AI90*HEAT_FinAnalýza!AI5/1000,"n/a")</f>
        <v>n/a</v>
      </c>
      <c r="AJ95" s="152" t="str">
        <f>IFERROR(AJ90*HEAT_FinAnalýza!AJ5/1000,"n/a")</f>
        <v>n/a</v>
      </c>
      <c r="AK95" s="152" t="str">
        <f>IFERROR(AK90*HEAT_FinAnalýza!AK5/1000,"n/a")</f>
        <v>n/a</v>
      </c>
      <c r="AL95" s="152" t="str">
        <f>IFERROR(AL90*HEAT_FinAnalýza!AL5/1000,"n/a")</f>
        <v>n/a</v>
      </c>
      <c r="AM95" s="152" t="str">
        <f>IFERROR(AM90*HEAT_FinAnalýza!AM5/1000,"n/a")</f>
        <v>n/a</v>
      </c>
      <c r="AN95" s="152" t="str">
        <f>IFERROR(AN90*HEAT_FinAnalýza!AN5/1000,"n/a")</f>
        <v>n/a</v>
      </c>
      <c r="AO95" s="152" t="str">
        <f>IFERROR(AO90*HEAT_FinAnalýza!AO5/1000,"n/a")</f>
        <v>n/a</v>
      </c>
      <c r="AP95" s="152" t="str">
        <f>IFERROR(AP90*HEAT_FinAnalýza!AP5/1000,"n/a")</f>
        <v>n/a</v>
      </c>
      <c r="AQ95" s="152" t="str">
        <f>IFERROR(AQ90*HEAT_FinAnalýza!AQ5/1000,"n/a")</f>
        <v>n/a</v>
      </c>
      <c r="AR95" s="152" t="str">
        <f>IFERROR(AR90*HEAT_FinAnalýza!AR5/1000,"n/a")</f>
        <v>n/a</v>
      </c>
    </row>
    <row r="96" spans="1:44" s="144" customFormat="1" x14ac:dyDescent="0.25">
      <c r="B96" s="144" t="s">
        <v>120</v>
      </c>
      <c r="C96" s="149" t="s">
        <v>76</v>
      </c>
      <c r="F96" s="152" t="str">
        <f>IFERROR(F92*HEAT_FinAnalýza!F7/1000,"n/a")</f>
        <v>n/a</v>
      </c>
      <c r="G96" s="152" t="str">
        <f>IFERROR(G92*HEAT_FinAnalýza!G7/1000,"n/a")</f>
        <v>n/a</v>
      </c>
      <c r="H96" s="152" t="str">
        <f>IFERROR(H92*HEAT_FinAnalýza!H7/1000,"n/a")</f>
        <v>n/a</v>
      </c>
      <c r="I96" s="152" t="str">
        <f>IFERROR(I92*HEAT_FinAnalýza!I7/1000,"n/a")</f>
        <v>n/a</v>
      </c>
      <c r="J96" s="152" t="str">
        <f>IFERROR(J92*HEAT_FinAnalýza!J7/1000,"n/a")</f>
        <v>n/a</v>
      </c>
      <c r="K96" s="152" t="str">
        <f>IFERROR(K92*HEAT_FinAnalýza!K7/1000,"n/a")</f>
        <v>n/a</v>
      </c>
      <c r="L96" s="152" t="str">
        <f>IFERROR(L92*HEAT_FinAnalýza!L7/1000,"n/a")</f>
        <v>n/a</v>
      </c>
      <c r="M96" s="152" t="str">
        <f>IFERROR(M92*HEAT_FinAnalýza!M7/1000,"n/a")</f>
        <v>n/a</v>
      </c>
      <c r="N96" s="152" t="str">
        <f>IFERROR(N92*HEAT_FinAnalýza!N7/1000,"n/a")</f>
        <v>n/a</v>
      </c>
      <c r="O96" s="152" t="str">
        <f>IFERROR(O92*HEAT_FinAnalýza!O7/1000,"n/a")</f>
        <v>n/a</v>
      </c>
      <c r="P96" s="152" t="str">
        <f>IFERROR(P92*HEAT_FinAnalýza!P7/1000,"n/a")</f>
        <v>n/a</v>
      </c>
      <c r="Q96" s="152" t="str">
        <f>IFERROR(Q92*HEAT_FinAnalýza!Q7/1000,"n/a")</f>
        <v>n/a</v>
      </c>
      <c r="R96" s="152" t="str">
        <f>IFERROR(R92*HEAT_FinAnalýza!R7/1000,"n/a")</f>
        <v>n/a</v>
      </c>
      <c r="S96" s="152" t="str">
        <f>IFERROR(S92*HEAT_FinAnalýza!S7/1000,"n/a")</f>
        <v>n/a</v>
      </c>
      <c r="T96" s="152" t="str">
        <f>IFERROR(T92*HEAT_FinAnalýza!T7/1000,"n/a")</f>
        <v>n/a</v>
      </c>
      <c r="U96" s="152" t="str">
        <f>IFERROR(U92*HEAT_FinAnalýza!U7/1000,"n/a")</f>
        <v>n/a</v>
      </c>
      <c r="V96" s="152" t="str">
        <f>IFERROR(V92*HEAT_FinAnalýza!V7/1000,"n/a")</f>
        <v>n/a</v>
      </c>
      <c r="W96" s="152" t="str">
        <f>IFERROR(W92*HEAT_FinAnalýza!W7/1000,"n/a")</f>
        <v>n/a</v>
      </c>
      <c r="X96" s="152" t="str">
        <f>IFERROR(X92*HEAT_FinAnalýza!X7/1000,"n/a")</f>
        <v>n/a</v>
      </c>
      <c r="Y96" s="152" t="str">
        <f>IFERROR(Y92*HEAT_FinAnalýza!Y7/1000,"n/a")</f>
        <v>n/a</v>
      </c>
      <c r="Z96" s="152" t="str">
        <f>IFERROR(Z92*HEAT_FinAnalýza!Z7/1000,"n/a")</f>
        <v>n/a</v>
      </c>
      <c r="AA96" s="152" t="str">
        <f>IFERROR(AA92*HEAT_FinAnalýza!AA7/1000,"n/a")</f>
        <v>n/a</v>
      </c>
      <c r="AB96" s="152" t="str">
        <f>IFERROR(AB92*HEAT_FinAnalýza!AB7/1000,"n/a")</f>
        <v>n/a</v>
      </c>
      <c r="AC96" s="152" t="str">
        <f>IFERROR(AC92*HEAT_FinAnalýza!AC7/1000,"n/a")</f>
        <v>n/a</v>
      </c>
      <c r="AD96" s="152" t="str">
        <f>IFERROR(AD92*HEAT_FinAnalýza!AD7/1000,"n/a")</f>
        <v>n/a</v>
      </c>
      <c r="AE96" s="152" t="str">
        <f>IFERROR(AE92*HEAT_FinAnalýza!AE7/1000,"n/a")</f>
        <v>n/a</v>
      </c>
      <c r="AF96" s="152" t="str">
        <f>IFERROR(AF92*HEAT_FinAnalýza!AF7/1000,"n/a")</f>
        <v>n/a</v>
      </c>
      <c r="AG96" s="152" t="str">
        <f>IFERROR(AG92*HEAT_FinAnalýza!AG7/1000,"n/a")</f>
        <v>n/a</v>
      </c>
      <c r="AH96" s="152" t="str">
        <f>IFERROR(AH92*HEAT_FinAnalýza!AH7/1000,"n/a")</f>
        <v>n/a</v>
      </c>
      <c r="AI96" s="152" t="str">
        <f>IFERROR(AI92*HEAT_FinAnalýza!AI7/1000,"n/a")</f>
        <v>n/a</v>
      </c>
      <c r="AJ96" s="152" t="str">
        <f>IFERROR(AJ92*HEAT_FinAnalýza!AJ7/1000,"n/a")</f>
        <v>n/a</v>
      </c>
      <c r="AK96" s="152" t="str">
        <f>IFERROR(AK92*HEAT_FinAnalýza!AK7/1000,"n/a")</f>
        <v>n/a</v>
      </c>
      <c r="AL96" s="152" t="str">
        <f>IFERROR(AL92*HEAT_FinAnalýza!AL7/1000,"n/a")</f>
        <v>n/a</v>
      </c>
      <c r="AM96" s="152" t="str">
        <f>IFERROR(AM92*HEAT_FinAnalýza!AM7/1000,"n/a")</f>
        <v>n/a</v>
      </c>
      <c r="AN96" s="152" t="str">
        <f>IFERROR(AN92*HEAT_FinAnalýza!AN7/1000,"n/a")</f>
        <v>n/a</v>
      </c>
      <c r="AO96" s="152" t="str">
        <f>IFERROR(AO92*HEAT_FinAnalýza!AO7/1000,"n/a")</f>
        <v>n/a</v>
      </c>
      <c r="AP96" s="152" t="str">
        <f>IFERROR(AP92*HEAT_FinAnalýza!AP7/1000,"n/a")</f>
        <v>n/a</v>
      </c>
      <c r="AQ96" s="152" t="str">
        <f>IFERROR(AQ92*HEAT_FinAnalýza!AQ7/1000,"n/a")</f>
        <v>n/a</v>
      </c>
      <c r="AR96" s="152" t="str">
        <f>IFERROR(AR92*HEAT_FinAnalýza!AR7/1000,"n/a")</f>
        <v>n/a</v>
      </c>
    </row>
    <row r="97" spans="1:44" s="144" customFormat="1" x14ac:dyDescent="0.25">
      <c r="B97" s="144" t="s">
        <v>78</v>
      </c>
      <c r="C97" s="149" t="s">
        <v>76</v>
      </c>
      <c r="F97" s="156" t="str">
        <f>HEAT_FinAnalýza!F28</f>
        <v/>
      </c>
      <c r="G97" s="156" t="str">
        <f>HEAT_FinAnalýza!G28</f>
        <v/>
      </c>
      <c r="H97" s="156" t="str">
        <f>HEAT_FinAnalýza!H28</f>
        <v/>
      </c>
      <c r="I97" s="156" t="str">
        <f>HEAT_FinAnalýza!I28</f>
        <v/>
      </c>
      <c r="J97" s="156" t="str">
        <f>HEAT_FinAnalýza!J28</f>
        <v/>
      </c>
      <c r="K97" s="156" t="str">
        <f>HEAT_FinAnalýza!K28</f>
        <v/>
      </c>
      <c r="L97" s="156" t="str">
        <f>HEAT_FinAnalýza!L28</f>
        <v/>
      </c>
      <c r="M97" s="156" t="str">
        <f>HEAT_FinAnalýza!M28</f>
        <v/>
      </c>
      <c r="N97" s="156" t="str">
        <f>HEAT_FinAnalýza!N28</f>
        <v/>
      </c>
      <c r="O97" s="156" t="str">
        <f>HEAT_FinAnalýza!O28</f>
        <v/>
      </c>
      <c r="P97" s="156" t="str">
        <f>HEAT_FinAnalýza!P28</f>
        <v/>
      </c>
      <c r="Q97" s="156" t="str">
        <f>HEAT_FinAnalýza!Q28</f>
        <v/>
      </c>
      <c r="R97" s="156" t="str">
        <f>HEAT_FinAnalýza!R28</f>
        <v/>
      </c>
      <c r="S97" s="156" t="str">
        <f>HEAT_FinAnalýza!S28</f>
        <v/>
      </c>
      <c r="T97" s="156" t="str">
        <f>HEAT_FinAnalýza!T28</f>
        <v/>
      </c>
      <c r="U97" s="156" t="str">
        <f>HEAT_FinAnalýza!U28</f>
        <v/>
      </c>
      <c r="V97" s="156" t="str">
        <f>HEAT_FinAnalýza!V28</f>
        <v/>
      </c>
      <c r="W97" s="156" t="str">
        <f>HEAT_FinAnalýza!W28</f>
        <v/>
      </c>
      <c r="X97" s="156" t="str">
        <f>HEAT_FinAnalýza!X28</f>
        <v/>
      </c>
      <c r="Y97" s="156" t="str">
        <f>HEAT_FinAnalýza!Y28</f>
        <v/>
      </c>
      <c r="Z97" s="156" t="str">
        <f>HEAT_FinAnalýza!Z28</f>
        <v/>
      </c>
      <c r="AA97" s="156" t="str">
        <f>HEAT_FinAnalýza!AA28</f>
        <v/>
      </c>
      <c r="AB97" s="156" t="str">
        <f>HEAT_FinAnalýza!AB28</f>
        <v/>
      </c>
      <c r="AC97" s="156" t="str">
        <f>HEAT_FinAnalýza!AC28</f>
        <v/>
      </c>
      <c r="AD97" s="156" t="str">
        <f>HEAT_FinAnalýza!AD28</f>
        <v/>
      </c>
      <c r="AE97" s="156" t="str">
        <f>HEAT_FinAnalýza!AE28</f>
        <v/>
      </c>
      <c r="AF97" s="156" t="str">
        <f>HEAT_FinAnalýza!AF28</f>
        <v/>
      </c>
      <c r="AG97" s="156" t="str">
        <f>HEAT_FinAnalýza!AG28</f>
        <v/>
      </c>
      <c r="AH97" s="156" t="str">
        <f>HEAT_FinAnalýza!AH28</f>
        <v/>
      </c>
      <c r="AI97" s="156" t="str">
        <f>HEAT_FinAnalýza!AI28</f>
        <v/>
      </c>
      <c r="AJ97" s="156" t="str">
        <f>HEAT_FinAnalýza!AJ28</f>
        <v/>
      </c>
      <c r="AK97" s="156" t="str">
        <f>HEAT_FinAnalýza!AK28</f>
        <v/>
      </c>
      <c r="AL97" s="156" t="str">
        <f>HEAT_FinAnalýza!AL28</f>
        <v/>
      </c>
      <c r="AM97" s="156" t="str">
        <f>HEAT_FinAnalýza!AM28</f>
        <v/>
      </c>
      <c r="AN97" s="156" t="str">
        <f>HEAT_FinAnalýza!AN28</f>
        <v/>
      </c>
      <c r="AO97" s="156" t="str">
        <f>HEAT_FinAnalýza!AO28</f>
        <v/>
      </c>
      <c r="AP97" s="156" t="str">
        <f>HEAT_FinAnalýza!AP28</f>
        <v/>
      </c>
      <c r="AQ97" s="156" t="str">
        <f>HEAT_FinAnalýza!AQ28</f>
        <v/>
      </c>
      <c r="AR97" s="156" t="str">
        <f>HEAT_FinAnalýza!AR28</f>
        <v/>
      </c>
    </row>
    <row r="98" spans="1:44" s="144" customFormat="1" x14ac:dyDescent="0.25">
      <c r="B98" s="157" t="s">
        <v>121</v>
      </c>
      <c r="C98" s="158" t="s">
        <v>76</v>
      </c>
      <c r="D98" s="157"/>
      <c r="E98" s="159"/>
      <c r="F98" s="160">
        <f t="shared" ref="F98:AR98" si="49">SUM(F95:F97)</f>
        <v>0</v>
      </c>
      <c r="G98" s="160">
        <f t="shared" si="49"/>
        <v>0</v>
      </c>
      <c r="H98" s="160">
        <f t="shared" si="49"/>
        <v>0</v>
      </c>
      <c r="I98" s="160">
        <f t="shared" si="49"/>
        <v>0</v>
      </c>
      <c r="J98" s="160">
        <f t="shared" si="49"/>
        <v>0</v>
      </c>
      <c r="K98" s="160">
        <f t="shared" si="49"/>
        <v>0</v>
      </c>
      <c r="L98" s="160">
        <f t="shared" si="49"/>
        <v>0</v>
      </c>
      <c r="M98" s="160">
        <f t="shared" si="49"/>
        <v>0</v>
      </c>
      <c r="N98" s="160">
        <f t="shared" si="49"/>
        <v>0</v>
      </c>
      <c r="O98" s="160">
        <f t="shared" si="49"/>
        <v>0</v>
      </c>
      <c r="P98" s="160">
        <f t="shared" si="49"/>
        <v>0</v>
      </c>
      <c r="Q98" s="160">
        <f t="shared" si="49"/>
        <v>0</v>
      </c>
      <c r="R98" s="160">
        <f t="shared" si="49"/>
        <v>0</v>
      </c>
      <c r="S98" s="160">
        <f t="shared" si="49"/>
        <v>0</v>
      </c>
      <c r="T98" s="160">
        <f t="shared" si="49"/>
        <v>0</v>
      </c>
      <c r="U98" s="160">
        <f t="shared" si="49"/>
        <v>0</v>
      </c>
      <c r="V98" s="160">
        <f t="shared" si="49"/>
        <v>0</v>
      </c>
      <c r="W98" s="160">
        <f t="shared" si="49"/>
        <v>0</v>
      </c>
      <c r="X98" s="160">
        <f t="shared" si="49"/>
        <v>0</v>
      </c>
      <c r="Y98" s="160">
        <f t="shared" si="49"/>
        <v>0</v>
      </c>
      <c r="Z98" s="160">
        <f t="shared" si="49"/>
        <v>0</v>
      </c>
      <c r="AA98" s="160">
        <f t="shared" si="49"/>
        <v>0</v>
      </c>
      <c r="AB98" s="160">
        <f t="shared" si="49"/>
        <v>0</v>
      </c>
      <c r="AC98" s="160">
        <f t="shared" si="49"/>
        <v>0</v>
      </c>
      <c r="AD98" s="160">
        <f t="shared" si="49"/>
        <v>0</v>
      </c>
      <c r="AE98" s="160">
        <f t="shared" si="49"/>
        <v>0</v>
      </c>
      <c r="AF98" s="160">
        <f t="shared" si="49"/>
        <v>0</v>
      </c>
      <c r="AG98" s="160">
        <f t="shared" si="49"/>
        <v>0</v>
      </c>
      <c r="AH98" s="160">
        <f t="shared" si="49"/>
        <v>0</v>
      </c>
      <c r="AI98" s="160">
        <f t="shared" si="49"/>
        <v>0</v>
      </c>
      <c r="AJ98" s="160">
        <f t="shared" si="49"/>
        <v>0</v>
      </c>
      <c r="AK98" s="160">
        <f t="shared" si="49"/>
        <v>0</v>
      </c>
      <c r="AL98" s="160">
        <f t="shared" si="49"/>
        <v>0</v>
      </c>
      <c r="AM98" s="160">
        <f t="shared" si="49"/>
        <v>0</v>
      </c>
      <c r="AN98" s="160">
        <f t="shared" si="49"/>
        <v>0</v>
      </c>
      <c r="AO98" s="160">
        <f t="shared" si="49"/>
        <v>0</v>
      </c>
      <c r="AP98" s="160">
        <f t="shared" si="49"/>
        <v>0</v>
      </c>
      <c r="AQ98" s="160">
        <f t="shared" si="49"/>
        <v>0</v>
      </c>
      <c r="AR98" s="160">
        <f t="shared" si="49"/>
        <v>0</v>
      </c>
    </row>
    <row r="99" spans="1:44" s="144" customFormat="1" x14ac:dyDescent="0.25">
      <c r="C99" s="149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</row>
    <row r="100" spans="1:44" s="144" customFormat="1" x14ac:dyDescent="0.25">
      <c r="A100" s="155" t="s">
        <v>80</v>
      </c>
      <c r="C100" s="149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</row>
    <row r="101" spans="1:44" s="144" customFormat="1" x14ac:dyDescent="0.25">
      <c r="B101" s="144" t="s">
        <v>122</v>
      </c>
      <c r="C101" s="149" t="s">
        <v>76</v>
      </c>
      <c r="F101" s="152" t="str">
        <f>HEAT_FinAnalýza!F32</f>
        <v/>
      </c>
      <c r="G101" s="152" t="str">
        <f>HEAT_FinAnalýza!G32</f>
        <v/>
      </c>
      <c r="H101" s="152" t="str">
        <f>HEAT_FinAnalýza!H32</f>
        <v/>
      </c>
      <c r="I101" s="152" t="str">
        <f>HEAT_FinAnalýza!I32</f>
        <v/>
      </c>
      <c r="J101" s="152" t="str">
        <f>HEAT_FinAnalýza!J32</f>
        <v/>
      </c>
      <c r="K101" s="152" t="str">
        <f>HEAT_FinAnalýza!K32</f>
        <v/>
      </c>
      <c r="L101" s="152" t="str">
        <f>HEAT_FinAnalýza!L32</f>
        <v/>
      </c>
      <c r="M101" s="152" t="str">
        <f>HEAT_FinAnalýza!M32</f>
        <v/>
      </c>
      <c r="N101" s="152" t="str">
        <f>HEAT_FinAnalýza!N32</f>
        <v/>
      </c>
      <c r="O101" s="152" t="str">
        <f>HEAT_FinAnalýza!O32</f>
        <v/>
      </c>
      <c r="P101" s="152" t="str">
        <f>HEAT_FinAnalýza!P32</f>
        <v/>
      </c>
      <c r="Q101" s="152" t="str">
        <f>HEAT_FinAnalýza!Q32</f>
        <v/>
      </c>
      <c r="R101" s="152" t="str">
        <f>HEAT_FinAnalýza!R32</f>
        <v/>
      </c>
      <c r="S101" s="152" t="str">
        <f>HEAT_FinAnalýza!S32</f>
        <v/>
      </c>
      <c r="T101" s="152" t="str">
        <f>HEAT_FinAnalýza!T32</f>
        <v/>
      </c>
      <c r="U101" s="152" t="str">
        <f>HEAT_FinAnalýza!U32</f>
        <v/>
      </c>
      <c r="V101" s="152" t="str">
        <f>HEAT_FinAnalýza!V32</f>
        <v/>
      </c>
      <c r="W101" s="152" t="str">
        <f>HEAT_FinAnalýza!W32</f>
        <v/>
      </c>
      <c r="X101" s="152" t="str">
        <f>HEAT_FinAnalýza!X32</f>
        <v/>
      </c>
      <c r="Y101" s="152" t="str">
        <f>HEAT_FinAnalýza!Y32</f>
        <v/>
      </c>
      <c r="Z101" s="152" t="str">
        <f>HEAT_FinAnalýza!Z32</f>
        <v/>
      </c>
      <c r="AA101" s="152" t="str">
        <f>HEAT_FinAnalýza!AA32</f>
        <v/>
      </c>
      <c r="AB101" s="152" t="str">
        <f>HEAT_FinAnalýza!AB32</f>
        <v/>
      </c>
      <c r="AC101" s="152" t="str">
        <f>HEAT_FinAnalýza!AC32</f>
        <v/>
      </c>
      <c r="AD101" s="152" t="str">
        <f>HEAT_FinAnalýza!AD32</f>
        <v/>
      </c>
      <c r="AE101" s="152" t="str">
        <f>HEAT_FinAnalýza!AE32</f>
        <v/>
      </c>
      <c r="AF101" s="152" t="str">
        <f>HEAT_FinAnalýza!AF32</f>
        <v/>
      </c>
      <c r="AG101" s="152" t="str">
        <f>HEAT_FinAnalýza!AG32</f>
        <v/>
      </c>
      <c r="AH101" s="152" t="str">
        <f>HEAT_FinAnalýza!AH32</f>
        <v/>
      </c>
      <c r="AI101" s="152" t="str">
        <f>HEAT_FinAnalýza!AI32</f>
        <v/>
      </c>
      <c r="AJ101" s="152" t="str">
        <f>HEAT_FinAnalýza!AJ32</f>
        <v/>
      </c>
      <c r="AK101" s="152" t="str">
        <f>HEAT_FinAnalýza!AK32</f>
        <v/>
      </c>
      <c r="AL101" s="152" t="str">
        <f>HEAT_FinAnalýza!AL32</f>
        <v/>
      </c>
      <c r="AM101" s="152" t="str">
        <f>HEAT_FinAnalýza!AM32</f>
        <v/>
      </c>
      <c r="AN101" s="152" t="str">
        <f>HEAT_FinAnalýza!AN32</f>
        <v/>
      </c>
      <c r="AO101" s="152" t="str">
        <f>HEAT_FinAnalýza!AO32</f>
        <v/>
      </c>
      <c r="AP101" s="152" t="str">
        <f>HEAT_FinAnalýza!AP32</f>
        <v/>
      </c>
      <c r="AQ101" s="152" t="str">
        <f>HEAT_FinAnalýza!AQ32</f>
        <v/>
      </c>
      <c r="AR101" s="152" t="str">
        <f>HEAT_FinAnalýza!AR32</f>
        <v/>
      </c>
    </row>
    <row r="102" spans="1:44" s="144" customFormat="1" x14ac:dyDescent="0.25">
      <c r="B102" s="144" t="s">
        <v>123</v>
      </c>
      <c r="C102" s="149" t="s">
        <v>76</v>
      </c>
      <c r="F102" s="152" t="str">
        <f>HEAT_FinAnalýza!F33</f>
        <v/>
      </c>
      <c r="G102" s="152" t="str">
        <f>HEAT_FinAnalýza!G33</f>
        <v/>
      </c>
      <c r="H102" s="152" t="str">
        <f>HEAT_FinAnalýza!H33</f>
        <v/>
      </c>
      <c r="I102" s="152" t="str">
        <f>HEAT_FinAnalýza!I33</f>
        <v/>
      </c>
      <c r="J102" s="152" t="str">
        <f>HEAT_FinAnalýza!J33</f>
        <v/>
      </c>
      <c r="K102" s="152" t="str">
        <f>HEAT_FinAnalýza!K33</f>
        <v/>
      </c>
      <c r="L102" s="152" t="str">
        <f>HEAT_FinAnalýza!L33</f>
        <v/>
      </c>
      <c r="M102" s="152" t="str">
        <f>HEAT_FinAnalýza!M33</f>
        <v/>
      </c>
      <c r="N102" s="152" t="str">
        <f>HEAT_FinAnalýza!N33</f>
        <v/>
      </c>
      <c r="O102" s="152" t="str">
        <f>HEAT_FinAnalýza!O33</f>
        <v/>
      </c>
      <c r="P102" s="152" t="str">
        <f>HEAT_FinAnalýza!P33</f>
        <v/>
      </c>
      <c r="Q102" s="152" t="str">
        <f>HEAT_FinAnalýza!Q33</f>
        <v/>
      </c>
      <c r="R102" s="152" t="str">
        <f>HEAT_FinAnalýza!R33</f>
        <v/>
      </c>
      <c r="S102" s="152" t="str">
        <f>HEAT_FinAnalýza!S33</f>
        <v/>
      </c>
      <c r="T102" s="152" t="str">
        <f>HEAT_FinAnalýza!T33</f>
        <v/>
      </c>
      <c r="U102" s="152" t="str">
        <f>HEAT_FinAnalýza!U33</f>
        <v/>
      </c>
      <c r="V102" s="152" t="str">
        <f>HEAT_FinAnalýza!V33</f>
        <v/>
      </c>
      <c r="W102" s="152" t="str">
        <f>HEAT_FinAnalýza!W33</f>
        <v/>
      </c>
      <c r="X102" s="152" t="str">
        <f>HEAT_FinAnalýza!X33</f>
        <v/>
      </c>
      <c r="Y102" s="152" t="str">
        <f>HEAT_FinAnalýza!Y33</f>
        <v/>
      </c>
      <c r="Z102" s="152" t="str">
        <f>HEAT_FinAnalýza!Z33</f>
        <v/>
      </c>
      <c r="AA102" s="152" t="str">
        <f>HEAT_FinAnalýza!AA33</f>
        <v/>
      </c>
      <c r="AB102" s="152" t="str">
        <f>HEAT_FinAnalýza!AB33</f>
        <v/>
      </c>
      <c r="AC102" s="152" t="str">
        <f>HEAT_FinAnalýza!AC33</f>
        <v/>
      </c>
      <c r="AD102" s="152" t="str">
        <f>HEAT_FinAnalýza!AD33</f>
        <v/>
      </c>
      <c r="AE102" s="152" t="str">
        <f>HEAT_FinAnalýza!AE33</f>
        <v/>
      </c>
      <c r="AF102" s="152" t="str">
        <f>HEAT_FinAnalýza!AF33</f>
        <v/>
      </c>
      <c r="AG102" s="152" t="str">
        <f>HEAT_FinAnalýza!AG33</f>
        <v/>
      </c>
      <c r="AH102" s="152" t="str">
        <f>HEAT_FinAnalýza!AH33</f>
        <v/>
      </c>
      <c r="AI102" s="152" t="str">
        <f>HEAT_FinAnalýza!AI33</f>
        <v/>
      </c>
      <c r="AJ102" s="152" t="str">
        <f>HEAT_FinAnalýza!AJ33</f>
        <v/>
      </c>
      <c r="AK102" s="152" t="str">
        <f>HEAT_FinAnalýza!AK33</f>
        <v/>
      </c>
      <c r="AL102" s="152" t="str">
        <f>HEAT_FinAnalýza!AL33</f>
        <v/>
      </c>
      <c r="AM102" s="152" t="str">
        <f>HEAT_FinAnalýza!AM33</f>
        <v/>
      </c>
      <c r="AN102" s="152" t="str">
        <f>HEAT_FinAnalýza!AN33</f>
        <v/>
      </c>
      <c r="AO102" s="152" t="str">
        <f>HEAT_FinAnalýza!AO33</f>
        <v/>
      </c>
      <c r="AP102" s="152" t="str">
        <f>HEAT_FinAnalýza!AP33</f>
        <v/>
      </c>
      <c r="AQ102" s="152" t="str">
        <f>HEAT_FinAnalýza!AQ33</f>
        <v/>
      </c>
      <c r="AR102" s="152" t="str">
        <f>HEAT_FinAnalýza!AR33</f>
        <v/>
      </c>
    </row>
    <row r="103" spans="1:44" s="144" customFormat="1" x14ac:dyDescent="0.25">
      <c r="B103" s="144" t="s">
        <v>124</v>
      </c>
      <c r="C103" s="149" t="s">
        <v>76</v>
      </c>
      <c r="F103" s="156" t="str">
        <f>HEAT_FinAnalýza!F34</f>
        <v/>
      </c>
      <c r="G103" s="156" t="str">
        <f>HEAT_FinAnalýza!G34</f>
        <v/>
      </c>
      <c r="H103" s="156" t="str">
        <f>HEAT_FinAnalýza!H34</f>
        <v/>
      </c>
      <c r="I103" s="156" t="str">
        <f>HEAT_FinAnalýza!I34</f>
        <v/>
      </c>
      <c r="J103" s="156" t="str">
        <f>HEAT_FinAnalýza!J34</f>
        <v/>
      </c>
      <c r="K103" s="156" t="str">
        <f>HEAT_FinAnalýza!K34</f>
        <v/>
      </c>
      <c r="L103" s="156" t="str">
        <f>HEAT_FinAnalýza!L34</f>
        <v/>
      </c>
      <c r="M103" s="156" t="str">
        <f>HEAT_FinAnalýza!M34</f>
        <v/>
      </c>
      <c r="N103" s="156" t="str">
        <f>HEAT_FinAnalýza!N34</f>
        <v/>
      </c>
      <c r="O103" s="156" t="str">
        <f>HEAT_FinAnalýza!O34</f>
        <v/>
      </c>
      <c r="P103" s="156" t="str">
        <f>HEAT_FinAnalýza!P34</f>
        <v/>
      </c>
      <c r="Q103" s="156" t="str">
        <f>HEAT_FinAnalýza!Q34</f>
        <v/>
      </c>
      <c r="R103" s="156" t="str">
        <f>HEAT_FinAnalýza!R34</f>
        <v/>
      </c>
      <c r="S103" s="156" t="str">
        <f>HEAT_FinAnalýza!S34</f>
        <v/>
      </c>
      <c r="T103" s="156" t="str">
        <f>HEAT_FinAnalýza!T34</f>
        <v/>
      </c>
      <c r="U103" s="156" t="str">
        <f>HEAT_FinAnalýza!U34</f>
        <v/>
      </c>
      <c r="V103" s="156" t="str">
        <f>HEAT_FinAnalýza!V34</f>
        <v/>
      </c>
      <c r="W103" s="156" t="str">
        <f>HEAT_FinAnalýza!W34</f>
        <v/>
      </c>
      <c r="X103" s="156" t="str">
        <f>HEAT_FinAnalýza!X34</f>
        <v/>
      </c>
      <c r="Y103" s="156" t="str">
        <f>HEAT_FinAnalýza!Y34</f>
        <v/>
      </c>
      <c r="Z103" s="156" t="str">
        <f>HEAT_FinAnalýza!Z34</f>
        <v/>
      </c>
      <c r="AA103" s="156" t="str">
        <f>HEAT_FinAnalýza!AA34</f>
        <v/>
      </c>
      <c r="AB103" s="156" t="str">
        <f>HEAT_FinAnalýza!AB34</f>
        <v/>
      </c>
      <c r="AC103" s="156" t="str">
        <f>HEAT_FinAnalýza!AC34</f>
        <v/>
      </c>
      <c r="AD103" s="156" t="str">
        <f>HEAT_FinAnalýza!AD34</f>
        <v/>
      </c>
      <c r="AE103" s="156" t="str">
        <f>HEAT_FinAnalýza!AE34</f>
        <v/>
      </c>
      <c r="AF103" s="156" t="str">
        <f>HEAT_FinAnalýza!AF34</f>
        <v/>
      </c>
      <c r="AG103" s="156" t="str">
        <f>HEAT_FinAnalýza!AG34</f>
        <v/>
      </c>
      <c r="AH103" s="156" t="str">
        <f>HEAT_FinAnalýza!AH34</f>
        <v/>
      </c>
      <c r="AI103" s="156" t="str">
        <f>HEAT_FinAnalýza!AI34</f>
        <v/>
      </c>
      <c r="AJ103" s="156" t="str">
        <f>HEAT_FinAnalýza!AJ34</f>
        <v/>
      </c>
      <c r="AK103" s="156" t="str">
        <f>HEAT_FinAnalýza!AK34</f>
        <v/>
      </c>
      <c r="AL103" s="156" t="str">
        <f>HEAT_FinAnalýza!AL34</f>
        <v/>
      </c>
      <c r="AM103" s="156" t="str">
        <f>HEAT_FinAnalýza!AM34</f>
        <v/>
      </c>
      <c r="AN103" s="156" t="str">
        <f>HEAT_FinAnalýza!AN34</f>
        <v/>
      </c>
      <c r="AO103" s="156" t="str">
        <f>HEAT_FinAnalýza!AO34</f>
        <v/>
      </c>
      <c r="AP103" s="156" t="str">
        <f>HEAT_FinAnalýza!AP34</f>
        <v/>
      </c>
      <c r="AQ103" s="156" t="str">
        <f>HEAT_FinAnalýza!AQ34</f>
        <v/>
      </c>
      <c r="AR103" s="156" t="str">
        <f>HEAT_FinAnalýza!AR34</f>
        <v/>
      </c>
    </row>
    <row r="104" spans="1:44" s="144" customFormat="1" x14ac:dyDescent="0.25">
      <c r="B104" s="157" t="s">
        <v>121</v>
      </c>
      <c r="C104" s="158" t="s">
        <v>76</v>
      </c>
      <c r="D104" s="157"/>
      <c r="E104" s="159"/>
      <c r="F104" s="160">
        <f t="shared" ref="F104:AR104" si="50">SUM(F101:F103)</f>
        <v>0</v>
      </c>
      <c r="G104" s="160">
        <f t="shared" si="50"/>
        <v>0</v>
      </c>
      <c r="H104" s="160">
        <f t="shared" si="50"/>
        <v>0</v>
      </c>
      <c r="I104" s="160">
        <f t="shared" si="50"/>
        <v>0</v>
      </c>
      <c r="J104" s="160">
        <f t="shared" si="50"/>
        <v>0</v>
      </c>
      <c r="K104" s="160">
        <f t="shared" si="50"/>
        <v>0</v>
      </c>
      <c r="L104" s="160">
        <f t="shared" si="50"/>
        <v>0</v>
      </c>
      <c r="M104" s="160">
        <f t="shared" si="50"/>
        <v>0</v>
      </c>
      <c r="N104" s="160">
        <f t="shared" si="50"/>
        <v>0</v>
      </c>
      <c r="O104" s="160">
        <f t="shared" si="50"/>
        <v>0</v>
      </c>
      <c r="P104" s="160">
        <f t="shared" si="50"/>
        <v>0</v>
      </c>
      <c r="Q104" s="160">
        <f t="shared" si="50"/>
        <v>0</v>
      </c>
      <c r="R104" s="160">
        <f t="shared" si="50"/>
        <v>0</v>
      </c>
      <c r="S104" s="160">
        <f t="shared" si="50"/>
        <v>0</v>
      </c>
      <c r="T104" s="160">
        <f t="shared" si="50"/>
        <v>0</v>
      </c>
      <c r="U104" s="160">
        <f t="shared" si="50"/>
        <v>0</v>
      </c>
      <c r="V104" s="160">
        <f t="shared" si="50"/>
        <v>0</v>
      </c>
      <c r="W104" s="160">
        <f t="shared" si="50"/>
        <v>0</v>
      </c>
      <c r="X104" s="160">
        <f t="shared" si="50"/>
        <v>0</v>
      </c>
      <c r="Y104" s="160">
        <f t="shared" si="50"/>
        <v>0</v>
      </c>
      <c r="Z104" s="160">
        <f t="shared" si="50"/>
        <v>0</v>
      </c>
      <c r="AA104" s="160">
        <f t="shared" si="50"/>
        <v>0</v>
      </c>
      <c r="AB104" s="160">
        <f t="shared" si="50"/>
        <v>0</v>
      </c>
      <c r="AC104" s="160">
        <f t="shared" si="50"/>
        <v>0</v>
      </c>
      <c r="AD104" s="160">
        <f t="shared" si="50"/>
        <v>0</v>
      </c>
      <c r="AE104" s="160">
        <f t="shared" si="50"/>
        <v>0</v>
      </c>
      <c r="AF104" s="160">
        <f t="shared" si="50"/>
        <v>0</v>
      </c>
      <c r="AG104" s="160">
        <f t="shared" si="50"/>
        <v>0</v>
      </c>
      <c r="AH104" s="160">
        <f t="shared" si="50"/>
        <v>0</v>
      </c>
      <c r="AI104" s="160">
        <f t="shared" si="50"/>
        <v>0</v>
      </c>
      <c r="AJ104" s="160">
        <f t="shared" si="50"/>
        <v>0</v>
      </c>
      <c r="AK104" s="160">
        <f t="shared" si="50"/>
        <v>0</v>
      </c>
      <c r="AL104" s="160">
        <f t="shared" si="50"/>
        <v>0</v>
      </c>
      <c r="AM104" s="160">
        <f t="shared" si="50"/>
        <v>0</v>
      </c>
      <c r="AN104" s="160">
        <f t="shared" si="50"/>
        <v>0</v>
      </c>
      <c r="AO104" s="160">
        <f t="shared" si="50"/>
        <v>0</v>
      </c>
      <c r="AP104" s="160">
        <f t="shared" si="50"/>
        <v>0</v>
      </c>
      <c r="AQ104" s="160">
        <f t="shared" si="50"/>
        <v>0</v>
      </c>
      <c r="AR104" s="160">
        <f t="shared" si="50"/>
        <v>0</v>
      </c>
    </row>
    <row r="105" spans="1:44" s="144" customFormat="1" x14ac:dyDescent="0.25">
      <c r="C105" s="149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</row>
    <row r="106" spans="1:44" s="144" customFormat="1" x14ac:dyDescent="0.25">
      <c r="B106" s="155" t="s">
        <v>85</v>
      </c>
      <c r="C106" s="161" t="s">
        <v>76</v>
      </c>
      <c r="D106" s="155"/>
      <c r="E106" s="155"/>
      <c r="F106" s="162">
        <f t="shared" ref="F106:AR106" si="51">IF(F$3&gt;0,SUM(F98,F104),0)</f>
        <v>0</v>
      </c>
      <c r="G106" s="162">
        <f t="shared" si="51"/>
        <v>0</v>
      </c>
      <c r="H106" s="162">
        <f t="shared" si="51"/>
        <v>0</v>
      </c>
      <c r="I106" s="162">
        <f t="shared" si="51"/>
        <v>0</v>
      </c>
      <c r="J106" s="162">
        <f t="shared" si="51"/>
        <v>0</v>
      </c>
      <c r="K106" s="162">
        <f t="shared" si="51"/>
        <v>0</v>
      </c>
      <c r="L106" s="162">
        <f t="shared" si="51"/>
        <v>0</v>
      </c>
      <c r="M106" s="162">
        <f t="shared" si="51"/>
        <v>0</v>
      </c>
      <c r="N106" s="162">
        <f t="shared" si="51"/>
        <v>0</v>
      </c>
      <c r="O106" s="162">
        <f t="shared" si="51"/>
        <v>0</v>
      </c>
      <c r="P106" s="162">
        <f t="shared" si="51"/>
        <v>0</v>
      </c>
      <c r="Q106" s="162">
        <f t="shared" si="51"/>
        <v>0</v>
      </c>
      <c r="R106" s="162">
        <f t="shared" si="51"/>
        <v>0</v>
      </c>
      <c r="S106" s="162">
        <f t="shared" si="51"/>
        <v>0</v>
      </c>
      <c r="T106" s="162">
        <f t="shared" si="51"/>
        <v>0</v>
      </c>
      <c r="U106" s="162">
        <f t="shared" si="51"/>
        <v>0</v>
      </c>
      <c r="V106" s="162">
        <f t="shared" si="51"/>
        <v>0</v>
      </c>
      <c r="W106" s="162">
        <f t="shared" si="51"/>
        <v>0</v>
      </c>
      <c r="X106" s="162">
        <f t="shared" si="51"/>
        <v>0</v>
      </c>
      <c r="Y106" s="162">
        <f t="shared" si="51"/>
        <v>0</v>
      </c>
      <c r="Z106" s="162">
        <f t="shared" si="51"/>
        <v>0</v>
      </c>
      <c r="AA106" s="162">
        <f t="shared" si="51"/>
        <v>0</v>
      </c>
      <c r="AB106" s="162">
        <f t="shared" si="51"/>
        <v>0</v>
      </c>
      <c r="AC106" s="162">
        <f t="shared" si="51"/>
        <v>0</v>
      </c>
      <c r="AD106" s="162">
        <f t="shared" si="51"/>
        <v>0</v>
      </c>
      <c r="AE106" s="162">
        <f t="shared" si="51"/>
        <v>0</v>
      </c>
      <c r="AF106" s="162">
        <f t="shared" si="51"/>
        <v>0</v>
      </c>
      <c r="AG106" s="162">
        <f t="shared" si="51"/>
        <v>0</v>
      </c>
      <c r="AH106" s="162">
        <f t="shared" si="51"/>
        <v>0</v>
      </c>
      <c r="AI106" s="162">
        <f t="shared" si="51"/>
        <v>0</v>
      </c>
      <c r="AJ106" s="162">
        <f t="shared" si="51"/>
        <v>0</v>
      </c>
      <c r="AK106" s="162">
        <f t="shared" si="51"/>
        <v>0</v>
      </c>
      <c r="AL106" s="162">
        <f t="shared" si="51"/>
        <v>0</v>
      </c>
      <c r="AM106" s="162">
        <f t="shared" si="51"/>
        <v>0</v>
      </c>
      <c r="AN106" s="162">
        <f t="shared" si="51"/>
        <v>0</v>
      </c>
      <c r="AO106" s="162">
        <f t="shared" si="51"/>
        <v>0</v>
      </c>
      <c r="AP106" s="162">
        <f t="shared" si="51"/>
        <v>0</v>
      </c>
      <c r="AQ106" s="162">
        <f t="shared" si="51"/>
        <v>0</v>
      </c>
      <c r="AR106" s="162">
        <f t="shared" si="51"/>
        <v>0</v>
      </c>
    </row>
    <row r="107" spans="1:44" s="144" customFormat="1" x14ac:dyDescent="0.25">
      <c r="B107" s="163" t="s">
        <v>86</v>
      </c>
      <c r="C107" s="161"/>
      <c r="D107" s="155"/>
      <c r="E107" s="155"/>
      <c r="F107" s="164" t="str">
        <f t="shared" ref="F107:AR107" si="52">IFERROR(F106/F98,"n/a")</f>
        <v>n/a</v>
      </c>
      <c r="G107" s="164" t="str">
        <f t="shared" si="52"/>
        <v>n/a</v>
      </c>
      <c r="H107" s="164" t="str">
        <f t="shared" si="52"/>
        <v>n/a</v>
      </c>
      <c r="I107" s="164" t="str">
        <f t="shared" si="52"/>
        <v>n/a</v>
      </c>
      <c r="J107" s="164" t="str">
        <f t="shared" si="52"/>
        <v>n/a</v>
      </c>
      <c r="K107" s="164" t="str">
        <f t="shared" si="52"/>
        <v>n/a</v>
      </c>
      <c r="L107" s="164" t="str">
        <f t="shared" si="52"/>
        <v>n/a</v>
      </c>
      <c r="M107" s="164" t="str">
        <f t="shared" si="52"/>
        <v>n/a</v>
      </c>
      <c r="N107" s="164" t="str">
        <f t="shared" si="52"/>
        <v>n/a</v>
      </c>
      <c r="O107" s="164" t="str">
        <f t="shared" si="52"/>
        <v>n/a</v>
      </c>
      <c r="P107" s="164" t="str">
        <f t="shared" si="52"/>
        <v>n/a</v>
      </c>
      <c r="Q107" s="164" t="str">
        <f t="shared" si="52"/>
        <v>n/a</v>
      </c>
      <c r="R107" s="164" t="str">
        <f t="shared" si="52"/>
        <v>n/a</v>
      </c>
      <c r="S107" s="164" t="str">
        <f t="shared" si="52"/>
        <v>n/a</v>
      </c>
      <c r="T107" s="164" t="str">
        <f t="shared" si="52"/>
        <v>n/a</v>
      </c>
      <c r="U107" s="164" t="str">
        <f t="shared" si="52"/>
        <v>n/a</v>
      </c>
      <c r="V107" s="164" t="str">
        <f t="shared" si="52"/>
        <v>n/a</v>
      </c>
      <c r="W107" s="164" t="str">
        <f t="shared" si="52"/>
        <v>n/a</v>
      </c>
      <c r="X107" s="164" t="str">
        <f t="shared" si="52"/>
        <v>n/a</v>
      </c>
      <c r="Y107" s="164" t="str">
        <f t="shared" si="52"/>
        <v>n/a</v>
      </c>
      <c r="Z107" s="164" t="str">
        <f t="shared" si="52"/>
        <v>n/a</v>
      </c>
      <c r="AA107" s="164" t="str">
        <f t="shared" si="52"/>
        <v>n/a</v>
      </c>
      <c r="AB107" s="164" t="str">
        <f t="shared" si="52"/>
        <v>n/a</v>
      </c>
      <c r="AC107" s="164" t="str">
        <f t="shared" si="52"/>
        <v>n/a</v>
      </c>
      <c r="AD107" s="164" t="str">
        <f t="shared" si="52"/>
        <v>n/a</v>
      </c>
      <c r="AE107" s="164" t="str">
        <f t="shared" si="52"/>
        <v>n/a</v>
      </c>
      <c r="AF107" s="164" t="str">
        <f t="shared" si="52"/>
        <v>n/a</v>
      </c>
      <c r="AG107" s="164" t="str">
        <f t="shared" si="52"/>
        <v>n/a</v>
      </c>
      <c r="AH107" s="164" t="str">
        <f t="shared" si="52"/>
        <v>n/a</v>
      </c>
      <c r="AI107" s="164" t="str">
        <f t="shared" si="52"/>
        <v>n/a</v>
      </c>
      <c r="AJ107" s="164" t="str">
        <f t="shared" si="52"/>
        <v>n/a</v>
      </c>
      <c r="AK107" s="164" t="str">
        <f t="shared" si="52"/>
        <v>n/a</v>
      </c>
      <c r="AL107" s="164" t="str">
        <f t="shared" si="52"/>
        <v>n/a</v>
      </c>
      <c r="AM107" s="164" t="str">
        <f t="shared" si="52"/>
        <v>n/a</v>
      </c>
      <c r="AN107" s="164" t="str">
        <f t="shared" si="52"/>
        <v>n/a</v>
      </c>
      <c r="AO107" s="164" t="str">
        <f t="shared" si="52"/>
        <v>n/a</v>
      </c>
      <c r="AP107" s="164" t="str">
        <f t="shared" si="52"/>
        <v>n/a</v>
      </c>
      <c r="AQ107" s="164" t="str">
        <f t="shared" si="52"/>
        <v>n/a</v>
      </c>
      <c r="AR107" s="164" t="str">
        <f t="shared" si="52"/>
        <v>n/a</v>
      </c>
    </row>
    <row r="108" spans="1:44" s="144" customFormat="1" x14ac:dyDescent="0.25">
      <c r="A108" s="165"/>
      <c r="B108" s="153" t="s">
        <v>88</v>
      </c>
      <c r="C108" s="166" t="s">
        <v>76</v>
      </c>
      <c r="D108" s="167" t="str">
        <f>IF(SUM(F108:AR108)=D121,"odpisy v pořádku","odpisy nesedí")</f>
        <v>odpisy v pořádku</v>
      </c>
      <c r="E108" s="168"/>
      <c r="F108" s="152">
        <f t="shared" ref="F108:AR108" si="53">IF(F3&gt;0,IF(D122&lt;=$D$122,SUM($D$121)/$D$122,0),0)</f>
        <v>0</v>
      </c>
      <c r="G108" s="152">
        <f t="shared" si="53"/>
        <v>0</v>
      </c>
      <c r="H108" s="152">
        <f t="shared" si="53"/>
        <v>0</v>
      </c>
      <c r="I108" s="152">
        <f t="shared" si="53"/>
        <v>0</v>
      </c>
      <c r="J108" s="152">
        <f t="shared" si="53"/>
        <v>0</v>
      </c>
      <c r="K108" s="152">
        <f t="shared" si="53"/>
        <v>0</v>
      </c>
      <c r="L108" s="152">
        <f t="shared" si="53"/>
        <v>0</v>
      </c>
      <c r="M108" s="152">
        <f t="shared" si="53"/>
        <v>0</v>
      </c>
      <c r="N108" s="152">
        <f t="shared" si="53"/>
        <v>0</v>
      </c>
      <c r="O108" s="152">
        <f t="shared" si="53"/>
        <v>0</v>
      </c>
      <c r="P108" s="152">
        <f t="shared" si="53"/>
        <v>0</v>
      </c>
      <c r="Q108" s="152">
        <f t="shared" si="53"/>
        <v>0</v>
      </c>
      <c r="R108" s="152">
        <f t="shared" si="53"/>
        <v>0</v>
      </c>
      <c r="S108" s="152">
        <f t="shared" si="53"/>
        <v>0</v>
      </c>
      <c r="T108" s="152">
        <f t="shared" si="53"/>
        <v>0</v>
      </c>
      <c r="U108" s="152">
        <f t="shared" si="53"/>
        <v>0</v>
      </c>
      <c r="V108" s="152">
        <f t="shared" si="53"/>
        <v>0</v>
      </c>
      <c r="W108" s="152">
        <f t="shared" si="53"/>
        <v>0</v>
      </c>
      <c r="X108" s="152">
        <f t="shared" si="53"/>
        <v>0</v>
      </c>
      <c r="Y108" s="152">
        <f t="shared" si="53"/>
        <v>0</v>
      </c>
      <c r="Z108" s="152">
        <f t="shared" si="53"/>
        <v>0</v>
      </c>
      <c r="AA108" s="152">
        <f t="shared" si="53"/>
        <v>0</v>
      </c>
      <c r="AB108" s="152">
        <f t="shared" si="53"/>
        <v>0</v>
      </c>
      <c r="AC108" s="152">
        <f t="shared" si="53"/>
        <v>0</v>
      </c>
      <c r="AD108" s="152">
        <f t="shared" si="53"/>
        <v>0</v>
      </c>
      <c r="AE108" s="152">
        <f t="shared" si="53"/>
        <v>0</v>
      </c>
      <c r="AF108" s="152">
        <f t="shared" si="53"/>
        <v>0</v>
      </c>
      <c r="AG108" s="152">
        <f t="shared" si="53"/>
        <v>0</v>
      </c>
      <c r="AH108" s="152">
        <f t="shared" si="53"/>
        <v>0</v>
      </c>
      <c r="AI108" s="152">
        <f t="shared" si="53"/>
        <v>0</v>
      </c>
      <c r="AJ108" s="152">
        <f t="shared" si="53"/>
        <v>0</v>
      </c>
      <c r="AK108" s="152">
        <f t="shared" si="53"/>
        <v>0</v>
      </c>
      <c r="AL108" s="152">
        <f t="shared" si="53"/>
        <v>0</v>
      </c>
      <c r="AM108" s="152">
        <f t="shared" si="53"/>
        <v>0</v>
      </c>
      <c r="AN108" s="152">
        <f t="shared" si="53"/>
        <v>0</v>
      </c>
      <c r="AO108" s="152">
        <f t="shared" si="53"/>
        <v>0</v>
      </c>
      <c r="AP108" s="152">
        <f t="shared" si="53"/>
        <v>0</v>
      </c>
      <c r="AQ108" s="152">
        <f t="shared" si="53"/>
        <v>0</v>
      </c>
      <c r="AR108" s="152">
        <f t="shared" si="53"/>
        <v>0</v>
      </c>
    </row>
    <row r="109" spans="1:44" s="144" customFormat="1" x14ac:dyDescent="0.25">
      <c r="B109" s="155" t="s">
        <v>89</v>
      </c>
      <c r="C109" s="161" t="s">
        <v>76</v>
      </c>
      <c r="D109" s="155"/>
      <c r="E109" s="155"/>
      <c r="F109" s="162">
        <f t="shared" ref="F109:AR109" si="54">F106+F108</f>
        <v>0</v>
      </c>
      <c r="G109" s="162">
        <f t="shared" si="54"/>
        <v>0</v>
      </c>
      <c r="H109" s="162">
        <f t="shared" si="54"/>
        <v>0</v>
      </c>
      <c r="I109" s="162">
        <f t="shared" si="54"/>
        <v>0</v>
      </c>
      <c r="J109" s="162">
        <f t="shared" si="54"/>
        <v>0</v>
      </c>
      <c r="K109" s="162">
        <f t="shared" si="54"/>
        <v>0</v>
      </c>
      <c r="L109" s="162">
        <f t="shared" si="54"/>
        <v>0</v>
      </c>
      <c r="M109" s="162">
        <f t="shared" si="54"/>
        <v>0</v>
      </c>
      <c r="N109" s="162">
        <f t="shared" si="54"/>
        <v>0</v>
      </c>
      <c r="O109" s="162">
        <f t="shared" si="54"/>
        <v>0</v>
      </c>
      <c r="P109" s="162">
        <f t="shared" si="54"/>
        <v>0</v>
      </c>
      <c r="Q109" s="162">
        <f t="shared" si="54"/>
        <v>0</v>
      </c>
      <c r="R109" s="162">
        <f t="shared" si="54"/>
        <v>0</v>
      </c>
      <c r="S109" s="162">
        <f t="shared" si="54"/>
        <v>0</v>
      </c>
      <c r="T109" s="162">
        <f t="shared" si="54"/>
        <v>0</v>
      </c>
      <c r="U109" s="162">
        <f t="shared" si="54"/>
        <v>0</v>
      </c>
      <c r="V109" s="162">
        <f t="shared" si="54"/>
        <v>0</v>
      </c>
      <c r="W109" s="162">
        <f t="shared" si="54"/>
        <v>0</v>
      </c>
      <c r="X109" s="162">
        <f t="shared" si="54"/>
        <v>0</v>
      </c>
      <c r="Y109" s="162">
        <f t="shared" si="54"/>
        <v>0</v>
      </c>
      <c r="Z109" s="162">
        <f t="shared" si="54"/>
        <v>0</v>
      </c>
      <c r="AA109" s="162">
        <f t="shared" si="54"/>
        <v>0</v>
      </c>
      <c r="AB109" s="162">
        <f t="shared" si="54"/>
        <v>0</v>
      </c>
      <c r="AC109" s="162">
        <f t="shared" si="54"/>
        <v>0</v>
      </c>
      <c r="AD109" s="162">
        <f t="shared" si="54"/>
        <v>0</v>
      </c>
      <c r="AE109" s="162">
        <f t="shared" si="54"/>
        <v>0</v>
      </c>
      <c r="AF109" s="162">
        <f t="shared" si="54"/>
        <v>0</v>
      </c>
      <c r="AG109" s="162">
        <f t="shared" si="54"/>
        <v>0</v>
      </c>
      <c r="AH109" s="162">
        <f t="shared" si="54"/>
        <v>0</v>
      </c>
      <c r="AI109" s="162">
        <f t="shared" si="54"/>
        <v>0</v>
      </c>
      <c r="AJ109" s="162">
        <f t="shared" si="54"/>
        <v>0</v>
      </c>
      <c r="AK109" s="162">
        <f t="shared" si="54"/>
        <v>0</v>
      </c>
      <c r="AL109" s="162">
        <f t="shared" si="54"/>
        <v>0</v>
      </c>
      <c r="AM109" s="162">
        <f t="shared" si="54"/>
        <v>0</v>
      </c>
      <c r="AN109" s="162">
        <f t="shared" si="54"/>
        <v>0</v>
      </c>
      <c r="AO109" s="162">
        <f t="shared" si="54"/>
        <v>0</v>
      </c>
      <c r="AP109" s="162">
        <f t="shared" si="54"/>
        <v>0</v>
      </c>
      <c r="AQ109" s="162">
        <f t="shared" si="54"/>
        <v>0</v>
      </c>
      <c r="AR109" s="162">
        <f t="shared" si="54"/>
        <v>0</v>
      </c>
    </row>
    <row r="110" spans="1:44" s="144" customFormat="1" x14ac:dyDescent="0.25">
      <c r="B110" s="144" t="s">
        <v>27</v>
      </c>
      <c r="C110" s="161"/>
      <c r="D110" s="169">
        <f>HEAT_FinAnalýza!D41</f>
        <v>0</v>
      </c>
      <c r="E110" s="155"/>
      <c r="F110" s="152">
        <f t="shared" ref="F110:AR110" si="55">-$D$110*(F121)</f>
        <v>0</v>
      </c>
      <c r="G110" s="152">
        <f t="shared" si="55"/>
        <v>0</v>
      </c>
      <c r="H110" s="152">
        <f t="shared" si="55"/>
        <v>0</v>
      </c>
      <c r="I110" s="152">
        <f t="shared" si="55"/>
        <v>0</v>
      </c>
      <c r="J110" s="152">
        <f t="shared" si="55"/>
        <v>0</v>
      </c>
      <c r="K110" s="152">
        <f t="shared" si="55"/>
        <v>0</v>
      </c>
      <c r="L110" s="152">
        <f t="shared" si="55"/>
        <v>0</v>
      </c>
      <c r="M110" s="152">
        <f t="shared" si="55"/>
        <v>0</v>
      </c>
      <c r="N110" s="152">
        <f t="shared" si="55"/>
        <v>0</v>
      </c>
      <c r="O110" s="152">
        <f t="shared" si="55"/>
        <v>0</v>
      </c>
      <c r="P110" s="152">
        <f t="shared" si="55"/>
        <v>0</v>
      </c>
      <c r="Q110" s="152">
        <f t="shared" si="55"/>
        <v>0</v>
      </c>
      <c r="R110" s="152">
        <f t="shared" si="55"/>
        <v>0</v>
      </c>
      <c r="S110" s="152">
        <f t="shared" si="55"/>
        <v>0</v>
      </c>
      <c r="T110" s="152">
        <f t="shared" si="55"/>
        <v>0</v>
      </c>
      <c r="U110" s="152">
        <f t="shared" si="55"/>
        <v>0</v>
      </c>
      <c r="V110" s="152">
        <f t="shared" si="55"/>
        <v>0</v>
      </c>
      <c r="W110" s="152">
        <f t="shared" si="55"/>
        <v>0</v>
      </c>
      <c r="X110" s="152">
        <f t="shared" si="55"/>
        <v>0</v>
      </c>
      <c r="Y110" s="152">
        <f t="shared" si="55"/>
        <v>0</v>
      </c>
      <c r="Z110" s="152">
        <f t="shared" si="55"/>
        <v>0</v>
      </c>
      <c r="AA110" s="152">
        <f t="shared" si="55"/>
        <v>0</v>
      </c>
      <c r="AB110" s="152">
        <f t="shared" si="55"/>
        <v>0</v>
      </c>
      <c r="AC110" s="152">
        <f t="shared" si="55"/>
        <v>0</v>
      </c>
      <c r="AD110" s="152">
        <f t="shared" si="55"/>
        <v>0</v>
      </c>
      <c r="AE110" s="152">
        <f t="shared" si="55"/>
        <v>0</v>
      </c>
      <c r="AF110" s="152">
        <f t="shared" si="55"/>
        <v>0</v>
      </c>
      <c r="AG110" s="152">
        <f t="shared" si="55"/>
        <v>0</v>
      </c>
      <c r="AH110" s="152">
        <f t="shared" si="55"/>
        <v>0</v>
      </c>
      <c r="AI110" s="152">
        <f t="shared" si="55"/>
        <v>0</v>
      </c>
      <c r="AJ110" s="152">
        <f t="shared" si="55"/>
        <v>0</v>
      </c>
      <c r="AK110" s="152">
        <f t="shared" si="55"/>
        <v>0</v>
      </c>
      <c r="AL110" s="152">
        <f t="shared" si="55"/>
        <v>0</v>
      </c>
      <c r="AM110" s="152">
        <f t="shared" si="55"/>
        <v>0</v>
      </c>
      <c r="AN110" s="152">
        <f t="shared" si="55"/>
        <v>0</v>
      </c>
      <c r="AO110" s="152">
        <f t="shared" si="55"/>
        <v>0</v>
      </c>
      <c r="AP110" s="152">
        <f t="shared" si="55"/>
        <v>0</v>
      </c>
      <c r="AQ110" s="152">
        <f t="shared" si="55"/>
        <v>0</v>
      </c>
      <c r="AR110" s="152">
        <f t="shared" si="55"/>
        <v>0</v>
      </c>
    </row>
    <row r="111" spans="1:44" s="144" customFormat="1" x14ac:dyDescent="0.25">
      <c r="B111" s="144" t="s">
        <v>28</v>
      </c>
      <c r="C111" s="161"/>
      <c r="D111" s="167" t="e">
        <f>IF(SUM(F111:AR111)=SUM(F110:AR110),"součet v pořádku","součet nesedí")</f>
        <v>#DIV/0!</v>
      </c>
      <c r="E111" s="155"/>
      <c r="F111" s="152">
        <v>0</v>
      </c>
      <c r="G111" s="152" t="e">
        <f>IF((SUM($F$111:F111)+F111)&gt;SUM($F$110:F110),0,F111+F110/$D$122)</f>
        <v>#DIV/0!</v>
      </c>
      <c r="H111" s="152" t="e">
        <f>IF((SUM($F$111:G111)+G111)&gt;SUM($F$110:G110),0,G111+G110/$D$122)</f>
        <v>#DIV/0!</v>
      </c>
      <c r="I111" s="152" t="e">
        <f>IF((SUM($F$111:H111)+H111)&gt;SUM($F$110:H110),0,H111+H110/$D$122)</f>
        <v>#DIV/0!</v>
      </c>
      <c r="J111" s="152" t="e">
        <f>IF((SUM($F$111:I111)+I111)&gt;SUM($F$110:I110),0,I111+I110/$D$122)</f>
        <v>#DIV/0!</v>
      </c>
      <c r="K111" s="152" t="e">
        <f>IF((SUM($F$111:J111)+J111)&gt;SUM($F$110:J110),0,J111+J110/$D$122)</f>
        <v>#DIV/0!</v>
      </c>
      <c r="L111" s="152" t="e">
        <f>IF((SUM($F$111:K111)+K111)&gt;SUM($F$110:K110),0,K111+K110/$D$122)</f>
        <v>#DIV/0!</v>
      </c>
      <c r="M111" s="152" t="e">
        <f>IF((SUM($F$111:L111)+L111)&gt;SUM($F$110:L110),0,L111+L110/$D$122)</f>
        <v>#DIV/0!</v>
      </c>
      <c r="N111" s="152" t="e">
        <f>IF((SUM($F$111:M111)+M111)&gt;SUM($F$110:M110),0,M111+M110/$D$122)</f>
        <v>#DIV/0!</v>
      </c>
      <c r="O111" s="152" t="e">
        <f>IF((SUM($F$111:N111)+N111)&gt;SUM($F$110:N110),0,N111+N110/$D$122)</f>
        <v>#DIV/0!</v>
      </c>
      <c r="P111" s="152" t="e">
        <f>IF((SUM($F$111:O111)+O111)&gt;SUM($F$110:O110),0,O111+O110/$D$122)</f>
        <v>#DIV/0!</v>
      </c>
      <c r="Q111" s="152" t="e">
        <f>IF((SUM($F$111:P111)+P111)&gt;SUM($F$110:P110),0,P111+P110/$D$122)</f>
        <v>#DIV/0!</v>
      </c>
      <c r="R111" s="152" t="e">
        <f>IF((SUM($F$111:Q111)+Q111)&gt;SUM($F$110:Q110),0,Q111+Q110/$D$122)</f>
        <v>#DIV/0!</v>
      </c>
      <c r="S111" s="152" t="e">
        <f>IF((SUM($F$111:R111)+R111)&gt;SUM($F$110:R110),0,R111+R110/$D$122)</f>
        <v>#DIV/0!</v>
      </c>
      <c r="T111" s="152" t="e">
        <f>IF((SUM($F$111:S111)+S111)&gt;SUM($F$110:S110),0,S111+S110/$D$122)</f>
        <v>#DIV/0!</v>
      </c>
      <c r="U111" s="152" t="e">
        <f>IF((SUM($F$111:T111)+T111)&gt;SUM($F$110:T110),0,T111+T110/$D$122)</f>
        <v>#DIV/0!</v>
      </c>
      <c r="V111" s="152" t="e">
        <f>IF((SUM($F$111:U111)+U111)&gt;SUM($F$110:U110),0,U111+U110/$D$122)</f>
        <v>#DIV/0!</v>
      </c>
      <c r="W111" s="152" t="e">
        <f>IF((SUM($F$111:V111)+V111)&gt;SUM($F$110:V110),0,V111+V110/$D$122)</f>
        <v>#DIV/0!</v>
      </c>
      <c r="X111" s="152" t="e">
        <f>IF((SUM($F$111:W111)+W111)&gt;SUM($F$110:W110),0,W111+W110/$D$122)</f>
        <v>#DIV/0!</v>
      </c>
      <c r="Y111" s="152" t="e">
        <f>IF((SUM($F$111:X111)+X111)&gt;SUM($F$110:X110),0,X111+X110/$D$122)</f>
        <v>#DIV/0!</v>
      </c>
      <c r="Z111" s="152" t="e">
        <f>IF((SUM($F$111:Y111)+Y111)&gt;SUM($F$110:Y110),0,Y111+Y110/$D$122)</f>
        <v>#DIV/0!</v>
      </c>
      <c r="AA111" s="152" t="e">
        <f>IF((SUM($F$111:Z111)+Z111)&gt;SUM($F$110:Z110),0,Z111+Z110/$D$122)</f>
        <v>#DIV/0!</v>
      </c>
      <c r="AB111" s="152" t="e">
        <f>IF((SUM($F$111:AA111)+AA111)&gt;SUM($F$110:AA110),0,AA111+AA110/$D$122)</f>
        <v>#DIV/0!</v>
      </c>
      <c r="AC111" s="152" t="e">
        <f>IF((SUM($F$111:AB111)+AB111)&gt;SUM($F$110:AB110),0,AB111+AB110/$D$122)</f>
        <v>#DIV/0!</v>
      </c>
      <c r="AD111" s="152" t="e">
        <f>IF((SUM($F$111:AC111)+AC111)&gt;SUM($F$110:AC110),0,AC111+AC110/$D$122)</f>
        <v>#DIV/0!</v>
      </c>
      <c r="AE111" s="152" t="e">
        <f>IF((SUM($F$111:AD111)+AD111)&gt;SUM($F$110:AD110),0,AD111+AD110/$D$122)</f>
        <v>#DIV/0!</v>
      </c>
      <c r="AF111" s="152" t="e">
        <f>IF((SUM($F$111:AE111)+AE111)&gt;SUM($F$110:AE110),0,AE111+AE110/$D$122)</f>
        <v>#DIV/0!</v>
      </c>
      <c r="AG111" s="152" t="e">
        <f>IF((SUM($F$111:AF111)+AF111)&gt;SUM($F$110:AF110),0,AF111+AF110/$D$122)</f>
        <v>#DIV/0!</v>
      </c>
      <c r="AH111" s="152" t="e">
        <f>IF((SUM($F$111:AG111)+AG111)&gt;SUM($F$110:AG110),0,AG111+AG110/$D$122)</f>
        <v>#DIV/0!</v>
      </c>
      <c r="AI111" s="152" t="e">
        <f>IF((SUM($F$111:AH111)+AH111)&gt;SUM($F$110:AH110),0,AH111+AH110/$D$122)</f>
        <v>#DIV/0!</v>
      </c>
      <c r="AJ111" s="152" t="e">
        <f>IF((SUM($F$111:AI111)+AI111)&gt;SUM($F$110:AI110),0,AI111+AI110/$D$122)</f>
        <v>#DIV/0!</v>
      </c>
      <c r="AK111" s="152" t="e">
        <f>IF((SUM($F$111:AJ111)+AJ111)&gt;SUM($F$110:AJ110),0,AJ111+AJ110/$D$122)</f>
        <v>#DIV/0!</v>
      </c>
      <c r="AL111" s="152" t="e">
        <f>IF((SUM($F$111:AK111)+AK111)&gt;SUM($F$110:AK110),0,AK111+AK110/$D$122)</f>
        <v>#DIV/0!</v>
      </c>
      <c r="AM111" s="152" t="e">
        <f>IF((SUM($F$111:AL111)+AL111)&gt;SUM($F$110:AL110),0,AL111+AL110/$D$122)</f>
        <v>#DIV/0!</v>
      </c>
      <c r="AN111" s="152" t="e">
        <f>IF((SUM($F$111:AM111)+AM111)&gt;SUM($F$110:AM110),0,AM111+AM110/$D$122)</f>
        <v>#DIV/0!</v>
      </c>
      <c r="AO111" s="152" t="e">
        <f>IF((SUM($F$111:AN111)+AN111)&gt;SUM($F$110:AN110),0,AN111+AN110/$D$122)</f>
        <v>#DIV/0!</v>
      </c>
      <c r="AP111" s="152" t="e">
        <f>IF((SUM($F$111:AO111)+AO111)&gt;SUM($F$110:AO110),0,AO111+AO110/$D$122)</f>
        <v>#DIV/0!</v>
      </c>
      <c r="AQ111" s="152" t="e">
        <f>IF((SUM($F$111:AP111)+AP111)&gt;SUM($F$110:AP110),0,AP111+AP110/$D$122)</f>
        <v>#DIV/0!</v>
      </c>
      <c r="AR111" s="152" t="e">
        <f>IF((SUM($F$111:AQ111)+AQ111)&gt;SUM($F$110:AQ110),0,AQ111+AQ110/$D$122)</f>
        <v>#DIV/0!</v>
      </c>
    </row>
    <row r="112" spans="1:44" s="144" customFormat="1" x14ac:dyDescent="0.25">
      <c r="B112" s="144" t="s">
        <v>90</v>
      </c>
      <c r="C112" s="161"/>
      <c r="E112" s="170"/>
      <c r="F112" s="152">
        <f>SUM($F$110:F110)-SUM($F$111:F111)</f>
        <v>0</v>
      </c>
      <c r="G112" s="152" t="e">
        <f>SUM($F$110:G110)-SUM($F$111:G111)</f>
        <v>#DIV/0!</v>
      </c>
      <c r="H112" s="152" t="e">
        <f>SUM($F$110:H110)-SUM($F$111:H111)</f>
        <v>#DIV/0!</v>
      </c>
      <c r="I112" s="152" t="e">
        <f>SUM($F$110:I110)-SUM($F$111:I111)</f>
        <v>#DIV/0!</v>
      </c>
      <c r="J112" s="152" t="e">
        <f>SUM($F$110:J110)-SUM($F$111:J111)</f>
        <v>#DIV/0!</v>
      </c>
      <c r="K112" s="152" t="e">
        <f>SUM($F$110:K110)-SUM($F$111:K111)</f>
        <v>#DIV/0!</v>
      </c>
      <c r="L112" s="152" t="e">
        <f>SUM($F$110:L110)-SUM($F$111:L111)</f>
        <v>#DIV/0!</v>
      </c>
      <c r="M112" s="152" t="e">
        <f>SUM($F$110:M110)-SUM($F$111:M111)</f>
        <v>#DIV/0!</v>
      </c>
      <c r="N112" s="152" t="e">
        <f>SUM($F$110:N110)-SUM($F$111:N111)</f>
        <v>#DIV/0!</v>
      </c>
      <c r="O112" s="152" t="e">
        <f>SUM($F$110:O110)-SUM($F$111:O111)</f>
        <v>#DIV/0!</v>
      </c>
      <c r="P112" s="152" t="e">
        <f>SUM($F$110:P110)-SUM($F$111:P111)</f>
        <v>#DIV/0!</v>
      </c>
      <c r="Q112" s="152" t="e">
        <f>SUM($F$110:Q110)-SUM($F$111:Q111)</f>
        <v>#DIV/0!</v>
      </c>
      <c r="R112" s="152" t="e">
        <f>SUM($F$110:R110)-SUM($F$111:R111)</f>
        <v>#DIV/0!</v>
      </c>
      <c r="S112" s="152" t="e">
        <f>SUM($F$110:S110)-SUM($F$111:S111)</f>
        <v>#DIV/0!</v>
      </c>
      <c r="T112" s="152" t="e">
        <f>SUM($F$110:T110)-SUM($F$111:T111)</f>
        <v>#DIV/0!</v>
      </c>
      <c r="U112" s="152" t="e">
        <f>SUM($F$110:U110)-SUM($F$111:U111)</f>
        <v>#DIV/0!</v>
      </c>
      <c r="V112" s="152" t="e">
        <f>SUM($F$110:V110)-SUM($F$111:V111)</f>
        <v>#DIV/0!</v>
      </c>
      <c r="W112" s="152" t="e">
        <f>SUM($F$110:W110)-SUM($F$111:W111)</f>
        <v>#DIV/0!</v>
      </c>
      <c r="X112" s="152" t="e">
        <f>SUM($F$110:X110)-SUM($F$111:X111)</f>
        <v>#DIV/0!</v>
      </c>
      <c r="Y112" s="152" t="e">
        <f>SUM($F$110:Y110)-SUM($F$111:Y111)</f>
        <v>#DIV/0!</v>
      </c>
      <c r="Z112" s="152" t="e">
        <f>SUM($F$110:Z110)-SUM($F$111:Z111)</f>
        <v>#DIV/0!</v>
      </c>
      <c r="AA112" s="152" t="e">
        <f>SUM($F$110:AA110)-SUM($F$111:AA111)</f>
        <v>#DIV/0!</v>
      </c>
      <c r="AB112" s="152" t="e">
        <f>SUM($F$110:AB110)-SUM($F$111:AB111)</f>
        <v>#DIV/0!</v>
      </c>
      <c r="AC112" s="152" t="e">
        <f>SUM($F$110:AC110)-SUM($F$111:AC111)</f>
        <v>#DIV/0!</v>
      </c>
      <c r="AD112" s="152" t="e">
        <f>SUM($F$110:AD110)-SUM($F$111:AD111)</f>
        <v>#DIV/0!</v>
      </c>
      <c r="AE112" s="152" t="e">
        <f>SUM($F$110:AE110)-SUM($F$111:AE111)</f>
        <v>#DIV/0!</v>
      </c>
      <c r="AF112" s="152" t="e">
        <f>SUM($F$110:AF110)-SUM($F$111:AF111)</f>
        <v>#DIV/0!</v>
      </c>
      <c r="AG112" s="152" t="e">
        <f>SUM($F$110:AG110)-SUM($F$111:AG111)</f>
        <v>#DIV/0!</v>
      </c>
      <c r="AH112" s="152" t="e">
        <f>SUM($F$110:AH110)-SUM($F$111:AH111)</f>
        <v>#DIV/0!</v>
      </c>
      <c r="AI112" s="152" t="e">
        <f>SUM($F$110:AI110)-SUM($F$111:AI111)</f>
        <v>#DIV/0!</v>
      </c>
      <c r="AJ112" s="152" t="e">
        <f>SUM($F$110:AJ110)-SUM($F$111:AJ111)</f>
        <v>#DIV/0!</v>
      </c>
      <c r="AK112" s="152" t="e">
        <f>SUM($F$110:AK110)-SUM($F$111:AK111)</f>
        <v>#DIV/0!</v>
      </c>
      <c r="AL112" s="152" t="e">
        <f>SUM($F$110:AL110)-SUM($F$111:AL111)</f>
        <v>#DIV/0!</v>
      </c>
      <c r="AM112" s="152" t="e">
        <f>SUM($F$110:AM110)-SUM($F$111:AM111)</f>
        <v>#DIV/0!</v>
      </c>
      <c r="AN112" s="152" t="e">
        <f>SUM($F$110:AN110)-SUM($F$111:AN111)</f>
        <v>#DIV/0!</v>
      </c>
      <c r="AO112" s="152" t="e">
        <f>SUM($F$110:AO110)-SUM($F$111:AO111)</f>
        <v>#DIV/0!</v>
      </c>
      <c r="AP112" s="152" t="e">
        <f>SUM($F$110:AP110)-SUM($F$111:AP111)</f>
        <v>#DIV/0!</v>
      </c>
      <c r="AQ112" s="152" t="e">
        <f>SUM($F$110:AQ110)-SUM($F$111:AQ111)</f>
        <v>#DIV/0!</v>
      </c>
      <c r="AR112" s="152" t="e">
        <f>SUM($F$110:AR110)-SUM($F$111:AR111)</f>
        <v>#DIV/0!</v>
      </c>
    </row>
    <row r="113" spans="1:44" s="144" customFormat="1" x14ac:dyDescent="0.25">
      <c r="B113" s="144" t="s">
        <v>91</v>
      </c>
      <c r="C113" s="161"/>
      <c r="D113" s="155"/>
      <c r="E113" s="155"/>
      <c r="F113" s="171">
        <f>HEAT_FinAnalýza!F42</f>
        <v>0</v>
      </c>
      <c r="G113" s="171">
        <f>HEAT_FinAnalýza!G42</f>
        <v>0</v>
      </c>
      <c r="H113" s="171">
        <f>HEAT_FinAnalýza!H42</f>
        <v>0</v>
      </c>
      <c r="I113" s="171">
        <f>HEAT_FinAnalýza!I42</f>
        <v>0</v>
      </c>
      <c r="J113" s="171">
        <f>HEAT_FinAnalýza!J42</f>
        <v>0</v>
      </c>
      <c r="K113" s="171">
        <f>HEAT_FinAnalýza!K42</f>
        <v>0</v>
      </c>
      <c r="L113" s="171">
        <f>HEAT_FinAnalýza!L42</f>
        <v>0</v>
      </c>
      <c r="M113" s="171">
        <f>HEAT_FinAnalýza!M42</f>
        <v>0</v>
      </c>
      <c r="N113" s="171">
        <f>HEAT_FinAnalýza!N42</f>
        <v>0</v>
      </c>
      <c r="O113" s="171">
        <f>HEAT_FinAnalýza!O42</f>
        <v>0</v>
      </c>
      <c r="P113" s="171">
        <f>HEAT_FinAnalýza!P42</f>
        <v>0</v>
      </c>
      <c r="Q113" s="171">
        <f>HEAT_FinAnalýza!Q42</f>
        <v>0</v>
      </c>
      <c r="R113" s="171">
        <f>HEAT_FinAnalýza!R42</f>
        <v>0</v>
      </c>
      <c r="S113" s="171">
        <f>HEAT_FinAnalýza!S42</f>
        <v>0</v>
      </c>
      <c r="T113" s="171">
        <f>HEAT_FinAnalýza!T42</f>
        <v>0</v>
      </c>
      <c r="U113" s="171">
        <f>HEAT_FinAnalýza!U42</f>
        <v>0</v>
      </c>
      <c r="V113" s="171">
        <f>HEAT_FinAnalýza!V42</f>
        <v>0</v>
      </c>
      <c r="W113" s="171">
        <f>HEAT_FinAnalýza!W42</f>
        <v>0</v>
      </c>
      <c r="X113" s="171">
        <f>HEAT_FinAnalýza!X42</f>
        <v>0</v>
      </c>
      <c r="Y113" s="171">
        <f>HEAT_FinAnalýza!Y42</f>
        <v>0</v>
      </c>
      <c r="Z113" s="171">
        <f>HEAT_FinAnalýza!Z42</f>
        <v>0</v>
      </c>
      <c r="AA113" s="171">
        <f>HEAT_FinAnalýza!AA42</f>
        <v>0</v>
      </c>
      <c r="AB113" s="171">
        <f>HEAT_FinAnalýza!AB42</f>
        <v>0</v>
      </c>
      <c r="AC113" s="171">
        <f>HEAT_FinAnalýza!AC42</f>
        <v>0</v>
      </c>
      <c r="AD113" s="171">
        <f>HEAT_FinAnalýza!AD42</f>
        <v>0</v>
      </c>
      <c r="AE113" s="171">
        <f>HEAT_FinAnalýza!AE42</f>
        <v>0</v>
      </c>
      <c r="AF113" s="171">
        <f>HEAT_FinAnalýza!AF42</f>
        <v>0</v>
      </c>
      <c r="AG113" s="171">
        <f>HEAT_FinAnalýza!AG42</f>
        <v>0</v>
      </c>
      <c r="AH113" s="171">
        <f>HEAT_FinAnalýza!AH42</f>
        <v>0</v>
      </c>
      <c r="AI113" s="171">
        <f>HEAT_FinAnalýza!AI42</f>
        <v>0</v>
      </c>
      <c r="AJ113" s="171">
        <f>HEAT_FinAnalýza!AJ42</f>
        <v>0</v>
      </c>
      <c r="AK113" s="171">
        <f>HEAT_FinAnalýza!AK42</f>
        <v>0</v>
      </c>
      <c r="AL113" s="171">
        <f>HEAT_FinAnalýza!AL42</f>
        <v>0</v>
      </c>
      <c r="AM113" s="171">
        <f>HEAT_FinAnalýza!AM42</f>
        <v>0</v>
      </c>
      <c r="AN113" s="171">
        <f>HEAT_FinAnalýza!AN42</f>
        <v>0</v>
      </c>
      <c r="AO113" s="171">
        <f>HEAT_FinAnalýza!AO42</f>
        <v>0</v>
      </c>
      <c r="AP113" s="171">
        <f>HEAT_FinAnalýza!AP42</f>
        <v>0</v>
      </c>
      <c r="AQ113" s="171">
        <f>HEAT_FinAnalýza!AQ42</f>
        <v>0</v>
      </c>
      <c r="AR113" s="171">
        <f>HEAT_FinAnalýza!AR42</f>
        <v>0</v>
      </c>
    </row>
    <row r="114" spans="1:44" s="144" customFormat="1" x14ac:dyDescent="0.25">
      <c r="B114" s="144" t="s">
        <v>92</v>
      </c>
      <c r="C114" s="161"/>
      <c r="D114" s="172"/>
      <c r="E114" s="172"/>
      <c r="F114" s="152">
        <f t="shared" ref="F114:AR114" si="56">-F112*F113</f>
        <v>0</v>
      </c>
      <c r="G114" s="152" t="e">
        <f t="shared" si="56"/>
        <v>#DIV/0!</v>
      </c>
      <c r="H114" s="152" t="e">
        <f t="shared" si="56"/>
        <v>#DIV/0!</v>
      </c>
      <c r="I114" s="152" t="e">
        <f t="shared" si="56"/>
        <v>#DIV/0!</v>
      </c>
      <c r="J114" s="152" t="e">
        <f t="shared" si="56"/>
        <v>#DIV/0!</v>
      </c>
      <c r="K114" s="152" t="e">
        <f t="shared" si="56"/>
        <v>#DIV/0!</v>
      </c>
      <c r="L114" s="152" t="e">
        <f t="shared" si="56"/>
        <v>#DIV/0!</v>
      </c>
      <c r="M114" s="152" t="e">
        <f t="shared" si="56"/>
        <v>#DIV/0!</v>
      </c>
      <c r="N114" s="152" t="e">
        <f t="shared" si="56"/>
        <v>#DIV/0!</v>
      </c>
      <c r="O114" s="152" t="e">
        <f t="shared" si="56"/>
        <v>#DIV/0!</v>
      </c>
      <c r="P114" s="152" t="e">
        <f t="shared" si="56"/>
        <v>#DIV/0!</v>
      </c>
      <c r="Q114" s="152" t="e">
        <f t="shared" si="56"/>
        <v>#DIV/0!</v>
      </c>
      <c r="R114" s="152" t="e">
        <f t="shared" si="56"/>
        <v>#DIV/0!</v>
      </c>
      <c r="S114" s="152" t="e">
        <f t="shared" si="56"/>
        <v>#DIV/0!</v>
      </c>
      <c r="T114" s="152" t="e">
        <f t="shared" si="56"/>
        <v>#DIV/0!</v>
      </c>
      <c r="U114" s="152" t="e">
        <f t="shared" si="56"/>
        <v>#DIV/0!</v>
      </c>
      <c r="V114" s="152" t="e">
        <f t="shared" si="56"/>
        <v>#DIV/0!</v>
      </c>
      <c r="W114" s="152" t="e">
        <f t="shared" si="56"/>
        <v>#DIV/0!</v>
      </c>
      <c r="X114" s="152" t="e">
        <f t="shared" si="56"/>
        <v>#DIV/0!</v>
      </c>
      <c r="Y114" s="152" t="e">
        <f t="shared" si="56"/>
        <v>#DIV/0!</v>
      </c>
      <c r="Z114" s="152" t="e">
        <f t="shared" si="56"/>
        <v>#DIV/0!</v>
      </c>
      <c r="AA114" s="152" t="e">
        <f t="shared" si="56"/>
        <v>#DIV/0!</v>
      </c>
      <c r="AB114" s="152" t="e">
        <f t="shared" si="56"/>
        <v>#DIV/0!</v>
      </c>
      <c r="AC114" s="152" t="e">
        <f t="shared" si="56"/>
        <v>#DIV/0!</v>
      </c>
      <c r="AD114" s="152" t="e">
        <f t="shared" si="56"/>
        <v>#DIV/0!</v>
      </c>
      <c r="AE114" s="152" t="e">
        <f t="shared" si="56"/>
        <v>#DIV/0!</v>
      </c>
      <c r="AF114" s="152" t="e">
        <f t="shared" si="56"/>
        <v>#DIV/0!</v>
      </c>
      <c r="AG114" s="152" t="e">
        <f t="shared" si="56"/>
        <v>#DIV/0!</v>
      </c>
      <c r="AH114" s="152" t="e">
        <f t="shared" si="56"/>
        <v>#DIV/0!</v>
      </c>
      <c r="AI114" s="152" t="e">
        <f t="shared" si="56"/>
        <v>#DIV/0!</v>
      </c>
      <c r="AJ114" s="152" t="e">
        <f t="shared" si="56"/>
        <v>#DIV/0!</v>
      </c>
      <c r="AK114" s="152" t="e">
        <f t="shared" si="56"/>
        <v>#DIV/0!</v>
      </c>
      <c r="AL114" s="152" t="e">
        <f t="shared" si="56"/>
        <v>#DIV/0!</v>
      </c>
      <c r="AM114" s="152" t="e">
        <f t="shared" si="56"/>
        <v>#DIV/0!</v>
      </c>
      <c r="AN114" s="152" t="e">
        <f t="shared" si="56"/>
        <v>#DIV/0!</v>
      </c>
      <c r="AO114" s="152" t="e">
        <f t="shared" si="56"/>
        <v>#DIV/0!</v>
      </c>
      <c r="AP114" s="152" t="e">
        <f t="shared" si="56"/>
        <v>#DIV/0!</v>
      </c>
      <c r="AQ114" s="152" t="e">
        <f t="shared" si="56"/>
        <v>#DIV/0!</v>
      </c>
      <c r="AR114" s="152" t="e">
        <f t="shared" si="56"/>
        <v>#DIV/0!</v>
      </c>
    </row>
    <row r="115" spans="1:44" s="144" customFormat="1" x14ac:dyDescent="0.25">
      <c r="B115" s="155" t="s">
        <v>93</v>
      </c>
      <c r="C115" s="161"/>
      <c r="D115" s="155"/>
      <c r="E115" s="155"/>
      <c r="F115" s="162">
        <f t="shared" ref="F115:AR115" si="57">+F109+F114</f>
        <v>0</v>
      </c>
      <c r="G115" s="162" t="e">
        <f t="shared" si="57"/>
        <v>#DIV/0!</v>
      </c>
      <c r="H115" s="162" t="e">
        <f t="shared" si="57"/>
        <v>#DIV/0!</v>
      </c>
      <c r="I115" s="162" t="e">
        <f t="shared" si="57"/>
        <v>#DIV/0!</v>
      </c>
      <c r="J115" s="162" t="e">
        <f t="shared" si="57"/>
        <v>#DIV/0!</v>
      </c>
      <c r="K115" s="162" t="e">
        <f t="shared" si="57"/>
        <v>#DIV/0!</v>
      </c>
      <c r="L115" s="162" t="e">
        <f t="shared" si="57"/>
        <v>#DIV/0!</v>
      </c>
      <c r="M115" s="162" t="e">
        <f t="shared" si="57"/>
        <v>#DIV/0!</v>
      </c>
      <c r="N115" s="162" t="e">
        <f t="shared" si="57"/>
        <v>#DIV/0!</v>
      </c>
      <c r="O115" s="162" t="e">
        <f t="shared" si="57"/>
        <v>#DIV/0!</v>
      </c>
      <c r="P115" s="162" t="e">
        <f t="shared" si="57"/>
        <v>#DIV/0!</v>
      </c>
      <c r="Q115" s="162" t="e">
        <f t="shared" si="57"/>
        <v>#DIV/0!</v>
      </c>
      <c r="R115" s="162" t="e">
        <f t="shared" si="57"/>
        <v>#DIV/0!</v>
      </c>
      <c r="S115" s="162" t="e">
        <f t="shared" si="57"/>
        <v>#DIV/0!</v>
      </c>
      <c r="T115" s="162" t="e">
        <f t="shared" si="57"/>
        <v>#DIV/0!</v>
      </c>
      <c r="U115" s="162" t="e">
        <f t="shared" si="57"/>
        <v>#DIV/0!</v>
      </c>
      <c r="V115" s="162" t="e">
        <f t="shared" si="57"/>
        <v>#DIV/0!</v>
      </c>
      <c r="W115" s="162" t="e">
        <f t="shared" si="57"/>
        <v>#DIV/0!</v>
      </c>
      <c r="X115" s="162" t="e">
        <f t="shared" si="57"/>
        <v>#DIV/0!</v>
      </c>
      <c r="Y115" s="162" t="e">
        <f t="shared" si="57"/>
        <v>#DIV/0!</v>
      </c>
      <c r="Z115" s="162" t="e">
        <f t="shared" si="57"/>
        <v>#DIV/0!</v>
      </c>
      <c r="AA115" s="162" t="e">
        <f t="shared" si="57"/>
        <v>#DIV/0!</v>
      </c>
      <c r="AB115" s="162" t="e">
        <f t="shared" si="57"/>
        <v>#DIV/0!</v>
      </c>
      <c r="AC115" s="162" t="e">
        <f t="shared" si="57"/>
        <v>#DIV/0!</v>
      </c>
      <c r="AD115" s="162" t="e">
        <f t="shared" si="57"/>
        <v>#DIV/0!</v>
      </c>
      <c r="AE115" s="162" t="e">
        <f t="shared" si="57"/>
        <v>#DIV/0!</v>
      </c>
      <c r="AF115" s="162" t="e">
        <f t="shared" si="57"/>
        <v>#DIV/0!</v>
      </c>
      <c r="AG115" s="162" t="e">
        <f t="shared" si="57"/>
        <v>#DIV/0!</v>
      </c>
      <c r="AH115" s="162" t="e">
        <f t="shared" si="57"/>
        <v>#DIV/0!</v>
      </c>
      <c r="AI115" s="162" t="e">
        <f t="shared" si="57"/>
        <v>#DIV/0!</v>
      </c>
      <c r="AJ115" s="162" t="e">
        <f t="shared" si="57"/>
        <v>#DIV/0!</v>
      </c>
      <c r="AK115" s="162" t="e">
        <f t="shared" si="57"/>
        <v>#DIV/0!</v>
      </c>
      <c r="AL115" s="162" t="e">
        <f t="shared" si="57"/>
        <v>#DIV/0!</v>
      </c>
      <c r="AM115" s="162" t="e">
        <f t="shared" si="57"/>
        <v>#DIV/0!</v>
      </c>
      <c r="AN115" s="162" t="e">
        <f t="shared" si="57"/>
        <v>#DIV/0!</v>
      </c>
      <c r="AO115" s="162" t="e">
        <f t="shared" si="57"/>
        <v>#DIV/0!</v>
      </c>
      <c r="AP115" s="162" t="e">
        <f t="shared" si="57"/>
        <v>#DIV/0!</v>
      </c>
      <c r="AQ115" s="162" t="e">
        <f t="shared" si="57"/>
        <v>#DIV/0!</v>
      </c>
      <c r="AR115" s="162" t="e">
        <f t="shared" si="57"/>
        <v>#DIV/0!</v>
      </c>
    </row>
    <row r="116" spans="1:44" s="144" customFormat="1" x14ac:dyDescent="0.25">
      <c r="B116" s="144" t="s">
        <v>125</v>
      </c>
      <c r="C116" s="149" t="s">
        <v>76</v>
      </c>
      <c r="D116" s="169">
        <f>HEAT_FinAnalýza!D45</f>
        <v>0.19</v>
      </c>
      <c r="E116" s="170"/>
      <c r="F116" s="152">
        <f t="shared" ref="F116:AR116" si="58">MIN(-F115*$D$116,0)</f>
        <v>0</v>
      </c>
      <c r="G116" s="152" t="e">
        <f t="shared" si="58"/>
        <v>#DIV/0!</v>
      </c>
      <c r="H116" s="152" t="e">
        <f t="shared" si="58"/>
        <v>#DIV/0!</v>
      </c>
      <c r="I116" s="152" t="e">
        <f t="shared" si="58"/>
        <v>#DIV/0!</v>
      </c>
      <c r="J116" s="152" t="e">
        <f t="shared" si="58"/>
        <v>#DIV/0!</v>
      </c>
      <c r="K116" s="152" t="e">
        <f t="shared" si="58"/>
        <v>#DIV/0!</v>
      </c>
      <c r="L116" s="152" t="e">
        <f t="shared" si="58"/>
        <v>#DIV/0!</v>
      </c>
      <c r="M116" s="152" t="e">
        <f t="shared" si="58"/>
        <v>#DIV/0!</v>
      </c>
      <c r="N116" s="152" t="e">
        <f t="shared" si="58"/>
        <v>#DIV/0!</v>
      </c>
      <c r="O116" s="152" t="e">
        <f t="shared" si="58"/>
        <v>#DIV/0!</v>
      </c>
      <c r="P116" s="152" t="e">
        <f t="shared" si="58"/>
        <v>#DIV/0!</v>
      </c>
      <c r="Q116" s="152" t="e">
        <f t="shared" si="58"/>
        <v>#DIV/0!</v>
      </c>
      <c r="R116" s="152" t="e">
        <f t="shared" si="58"/>
        <v>#DIV/0!</v>
      </c>
      <c r="S116" s="152" t="e">
        <f t="shared" si="58"/>
        <v>#DIV/0!</v>
      </c>
      <c r="T116" s="152" t="e">
        <f t="shared" si="58"/>
        <v>#DIV/0!</v>
      </c>
      <c r="U116" s="152" t="e">
        <f t="shared" si="58"/>
        <v>#DIV/0!</v>
      </c>
      <c r="V116" s="152" t="e">
        <f t="shared" si="58"/>
        <v>#DIV/0!</v>
      </c>
      <c r="W116" s="152" t="e">
        <f t="shared" si="58"/>
        <v>#DIV/0!</v>
      </c>
      <c r="X116" s="152" t="e">
        <f t="shared" si="58"/>
        <v>#DIV/0!</v>
      </c>
      <c r="Y116" s="152" t="e">
        <f t="shared" si="58"/>
        <v>#DIV/0!</v>
      </c>
      <c r="Z116" s="152" t="e">
        <f t="shared" si="58"/>
        <v>#DIV/0!</v>
      </c>
      <c r="AA116" s="152" t="e">
        <f t="shared" si="58"/>
        <v>#DIV/0!</v>
      </c>
      <c r="AB116" s="152" t="e">
        <f t="shared" si="58"/>
        <v>#DIV/0!</v>
      </c>
      <c r="AC116" s="152" t="e">
        <f t="shared" si="58"/>
        <v>#DIV/0!</v>
      </c>
      <c r="AD116" s="152" t="e">
        <f t="shared" si="58"/>
        <v>#DIV/0!</v>
      </c>
      <c r="AE116" s="152" t="e">
        <f t="shared" si="58"/>
        <v>#DIV/0!</v>
      </c>
      <c r="AF116" s="152" t="e">
        <f t="shared" si="58"/>
        <v>#DIV/0!</v>
      </c>
      <c r="AG116" s="152" t="e">
        <f t="shared" si="58"/>
        <v>#DIV/0!</v>
      </c>
      <c r="AH116" s="152" t="e">
        <f t="shared" si="58"/>
        <v>#DIV/0!</v>
      </c>
      <c r="AI116" s="152" t="e">
        <f t="shared" si="58"/>
        <v>#DIV/0!</v>
      </c>
      <c r="AJ116" s="152" t="e">
        <f t="shared" si="58"/>
        <v>#DIV/0!</v>
      </c>
      <c r="AK116" s="152" t="e">
        <f t="shared" si="58"/>
        <v>#DIV/0!</v>
      </c>
      <c r="AL116" s="152" t="e">
        <f t="shared" si="58"/>
        <v>#DIV/0!</v>
      </c>
      <c r="AM116" s="152" t="e">
        <f t="shared" si="58"/>
        <v>#DIV/0!</v>
      </c>
      <c r="AN116" s="152" t="e">
        <f t="shared" si="58"/>
        <v>#DIV/0!</v>
      </c>
      <c r="AO116" s="152" t="e">
        <f t="shared" si="58"/>
        <v>#DIV/0!</v>
      </c>
      <c r="AP116" s="152" t="e">
        <f t="shared" si="58"/>
        <v>#DIV/0!</v>
      </c>
      <c r="AQ116" s="152" t="e">
        <f t="shared" si="58"/>
        <v>#DIV/0!</v>
      </c>
      <c r="AR116" s="152" t="e">
        <f t="shared" si="58"/>
        <v>#DIV/0!</v>
      </c>
    </row>
    <row r="117" spans="1:44" s="144" customFormat="1" x14ac:dyDescent="0.25">
      <c r="B117" s="155" t="s">
        <v>95</v>
      </c>
      <c r="C117" s="161" t="s">
        <v>76</v>
      </c>
      <c r="D117" s="155"/>
      <c r="E117" s="155"/>
      <c r="F117" s="162">
        <f t="shared" ref="F117:AR117" si="59">SUM(F115:F116)</f>
        <v>0</v>
      </c>
      <c r="G117" s="162" t="e">
        <f t="shared" si="59"/>
        <v>#DIV/0!</v>
      </c>
      <c r="H117" s="162" t="e">
        <f t="shared" si="59"/>
        <v>#DIV/0!</v>
      </c>
      <c r="I117" s="162" t="e">
        <f t="shared" si="59"/>
        <v>#DIV/0!</v>
      </c>
      <c r="J117" s="162" t="e">
        <f t="shared" si="59"/>
        <v>#DIV/0!</v>
      </c>
      <c r="K117" s="162" t="e">
        <f t="shared" si="59"/>
        <v>#DIV/0!</v>
      </c>
      <c r="L117" s="162" t="e">
        <f t="shared" si="59"/>
        <v>#DIV/0!</v>
      </c>
      <c r="M117" s="162" t="e">
        <f t="shared" si="59"/>
        <v>#DIV/0!</v>
      </c>
      <c r="N117" s="162" t="e">
        <f t="shared" si="59"/>
        <v>#DIV/0!</v>
      </c>
      <c r="O117" s="162" t="e">
        <f t="shared" si="59"/>
        <v>#DIV/0!</v>
      </c>
      <c r="P117" s="162" t="e">
        <f t="shared" si="59"/>
        <v>#DIV/0!</v>
      </c>
      <c r="Q117" s="162" t="e">
        <f t="shared" si="59"/>
        <v>#DIV/0!</v>
      </c>
      <c r="R117" s="162" t="e">
        <f t="shared" si="59"/>
        <v>#DIV/0!</v>
      </c>
      <c r="S117" s="162" t="e">
        <f t="shared" si="59"/>
        <v>#DIV/0!</v>
      </c>
      <c r="T117" s="162" t="e">
        <f t="shared" si="59"/>
        <v>#DIV/0!</v>
      </c>
      <c r="U117" s="162" t="e">
        <f t="shared" si="59"/>
        <v>#DIV/0!</v>
      </c>
      <c r="V117" s="162" t="e">
        <f t="shared" si="59"/>
        <v>#DIV/0!</v>
      </c>
      <c r="W117" s="162" t="e">
        <f t="shared" si="59"/>
        <v>#DIV/0!</v>
      </c>
      <c r="X117" s="162" t="e">
        <f t="shared" si="59"/>
        <v>#DIV/0!</v>
      </c>
      <c r="Y117" s="162" t="e">
        <f t="shared" si="59"/>
        <v>#DIV/0!</v>
      </c>
      <c r="Z117" s="162" t="e">
        <f t="shared" si="59"/>
        <v>#DIV/0!</v>
      </c>
      <c r="AA117" s="162" t="e">
        <f t="shared" si="59"/>
        <v>#DIV/0!</v>
      </c>
      <c r="AB117" s="162" t="e">
        <f t="shared" si="59"/>
        <v>#DIV/0!</v>
      </c>
      <c r="AC117" s="162" t="e">
        <f t="shared" si="59"/>
        <v>#DIV/0!</v>
      </c>
      <c r="AD117" s="162" t="e">
        <f t="shared" si="59"/>
        <v>#DIV/0!</v>
      </c>
      <c r="AE117" s="162" t="e">
        <f t="shared" si="59"/>
        <v>#DIV/0!</v>
      </c>
      <c r="AF117" s="162" t="e">
        <f t="shared" si="59"/>
        <v>#DIV/0!</v>
      </c>
      <c r="AG117" s="162" t="e">
        <f t="shared" si="59"/>
        <v>#DIV/0!</v>
      </c>
      <c r="AH117" s="162" t="e">
        <f t="shared" si="59"/>
        <v>#DIV/0!</v>
      </c>
      <c r="AI117" s="162" t="e">
        <f t="shared" si="59"/>
        <v>#DIV/0!</v>
      </c>
      <c r="AJ117" s="162" t="e">
        <f t="shared" si="59"/>
        <v>#DIV/0!</v>
      </c>
      <c r="AK117" s="162" t="e">
        <f t="shared" si="59"/>
        <v>#DIV/0!</v>
      </c>
      <c r="AL117" s="162" t="e">
        <f t="shared" si="59"/>
        <v>#DIV/0!</v>
      </c>
      <c r="AM117" s="162" t="e">
        <f t="shared" si="59"/>
        <v>#DIV/0!</v>
      </c>
      <c r="AN117" s="162" t="e">
        <f t="shared" si="59"/>
        <v>#DIV/0!</v>
      </c>
      <c r="AO117" s="162" t="e">
        <f t="shared" si="59"/>
        <v>#DIV/0!</v>
      </c>
      <c r="AP117" s="162" t="e">
        <f t="shared" si="59"/>
        <v>#DIV/0!</v>
      </c>
      <c r="AQ117" s="162" t="e">
        <f t="shared" si="59"/>
        <v>#DIV/0!</v>
      </c>
      <c r="AR117" s="162" t="e">
        <f t="shared" si="59"/>
        <v>#DIV/0!</v>
      </c>
    </row>
    <row r="118" spans="1:44" s="144" customFormat="1" x14ac:dyDescent="0.25">
      <c r="C118" s="149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</row>
    <row r="119" spans="1:44" s="144" customFormat="1" x14ac:dyDescent="0.25">
      <c r="A119" s="155" t="s">
        <v>96</v>
      </c>
      <c r="C119" s="161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</row>
    <row r="120" spans="1:44" s="144" customFormat="1" x14ac:dyDescent="0.25">
      <c r="B120" s="144" t="s">
        <v>85</v>
      </c>
      <c r="C120" s="149" t="s">
        <v>76</v>
      </c>
      <c r="F120" s="152">
        <f t="shared" ref="F120:AR120" si="60">F106</f>
        <v>0</v>
      </c>
      <c r="G120" s="152">
        <f t="shared" si="60"/>
        <v>0</v>
      </c>
      <c r="H120" s="152">
        <f t="shared" si="60"/>
        <v>0</v>
      </c>
      <c r="I120" s="152">
        <f t="shared" si="60"/>
        <v>0</v>
      </c>
      <c r="J120" s="152">
        <f t="shared" si="60"/>
        <v>0</v>
      </c>
      <c r="K120" s="152">
        <f t="shared" si="60"/>
        <v>0</v>
      </c>
      <c r="L120" s="152">
        <f t="shared" si="60"/>
        <v>0</v>
      </c>
      <c r="M120" s="152">
        <f t="shared" si="60"/>
        <v>0</v>
      </c>
      <c r="N120" s="152">
        <f t="shared" si="60"/>
        <v>0</v>
      </c>
      <c r="O120" s="152">
        <f t="shared" si="60"/>
        <v>0</v>
      </c>
      <c r="P120" s="152">
        <f t="shared" si="60"/>
        <v>0</v>
      </c>
      <c r="Q120" s="152">
        <f t="shared" si="60"/>
        <v>0</v>
      </c>
      <c r="R120" s="152">
        <f t="shared" si="60"/>
        <v>0</v>
      </c>
      <c r="S120" s="152">
        <f t="shared" si="60"/>
        <v>0</v>
      </c>
      <c r="T120" s="152">
        <f t="shared" si="60"/>
        <v>0</v>
      </c>
      <c r="U120" s="152">
        <f t="shared" si="60"/>
        <v>0</v>
      </c>
      <c r="V120" s="152">
        <f t="shared" si="60"/>
        <v>0</v>
      </c>
      <c r="W120" s="152">
        <f t="shared" si="60"/>
        <v>0</v>
      </c>
      <c r="X120" s="152">
        <f t="shared" si="60"/>
        <v>0</v>
      </c>
      <c r="Y120" s="152">
        <f t="shared" si="60"/>
        <v>0</v>
      </c>
      <c r="Z120" s="152">
        <f t="shared" si="60"/>
        <v>0</v>
      </c>
      <c r="AA120" s="152">
        <f t="shared" si="60"/>
        <v>0</v>
      </c>
      <c r="AB120" s="152">
        <f t="shared" si="60"/>
        <v>0</v>
      </c>
      <c r="AC120" s="152">
        <f t="shared" si="60"/>
        <v>0</v>
      </c>
      <c r="AD120" s="152">
        <f t="shared" si="60"/>
        <v>0</v>
      </c>
      <c r="AE120" s="152">
        <f t="shared" si="60"/>
        <v>0</v>
      </c>
      <c r="AF120" s="152">
        <f t="shared" si="60"/>
        <v>0</v>
      </c>
      <c r="AG120" s="152">
        <f t="shared" si="60"/>
        <v>0</v>
      </c>
      <c r="AH120" s="152">
        <f t="shared" si="60"/>
        <v>0</v>
      </c>
      <c r="AI120" s="152">
        <f t="shared" si="60"/>
        <v>0</v>
      </c>
      <c r="AJ120" s="152">
        <f t="shared" si="60"/>
        <v>0</v>
      </c>
      <c r="AK120" s="152">
        <f t="shared" si="60"/>
        <v>0</v>
      </c>
      <c r="AL120" s="152">
        <f t="shared" si="60"/>
        <v>0</v>
      </c>
      <c r="AM120" s="152">
        <f t="shared" si="60"/>
        <v>0</v>
      </c>
      <c r="AN120" s="152">
        <f t="shared" si="60"/>
        <v>0</v>
      </c>
      <c r="AO120" s="152">
        <f t="shared" si="60"/>
        <v>0</v>
      </c>
      <c r="AP120" s="152">
        <f t="shared" si="60"/>
        <v>0</v>
      </c>
      <c r="AQ120" s="152">
        <f t="shared" si="60"/>
        <v>0</v>
      </c>
      <c r="AR120" s="152">
        <f t="shared" si="60"/>
        <v>0</v>
      </c>
    </row>
    <row r="121" spans="1:44" s="144" customFormat="1" x14ac:dyDescent="0.25">
      <c r="B121" s="144" t="s">
        <v>98</v>
      </c>
      <c r="C121" s="149" t="s">
        <v>76</v>
      </c>
      <c r="D121" s="152">
        <f>HEAT_FinAnalýza!D51</f>
        <v>0</v>
      </c>
      <c r="F121" s="152">
        <f t="shared" ref="F121:AR121" si="61">F51</f>
        <v>0</v>
      </c>
      <c r="G121" s="152">
        <f t="shared" si="61"/>
        <v>0</v>
      </c>
      <c r="H121" s="152">
        <f t="shared" si="61"/>
        <v>0</v>
      </c>
      <c r="I121" s="152">
        <f t="shared" si="61"/>
        <v>0</v>
      </c>
      <c r="J121" s="152">
        <f t="shared" si="61"/>
        <v>0</v>
      </c>
      <c r="K121" s="152">
        <f t="shared" si="61"/>
        <v>0</v>
      </c>
      <c r="L121" s="152">
        <f t="shared" si="61"/>
        <v>0</v>
      </c>
      <c r="M121" s="152">
        <f t="shared" si="61"/>
        <v>0</v>
      </c>
      <c r="N121" s="152">
        <f t="shared" si="61"/>
        <v>0</v>
      </c>
      <c r="O121" s="152">
        <f t="shared" si="61"/>
        <v>0</v>
      </c>
      <c r="P121" s="152">
        <f t="shared" si="61"/>
        <v>0</v>
      </c>
      <c r="Q121" s="152">
        <f t="shared" si="61"/>
        <v>0</v>
      </c>
      <c r="R121" s="152">
        <f t="shared" si="61"/>
        <v>0</v>
      </c>
      <c r="S121" s="152">
        <f t="shared" si="61"/>
        <v>0</v>
      </c>
      <c r="T121" s="152">
        <f t="shared" si="61"/>
        <v>0</v>
      </c>
      <c r="U121" s="152">
        <f t="shared" si="61"/>
        <v>0</v>
      </c>
      <c r="V121" s="152">
        <f t="shared" si="61"/>
        <v>0</v>
      </c>
      <c r="W121" s="152">
        <f t="shared" si="61"/>
        <v>0</v>
      </c>
      <c r="X121" s="152">
        <f t="shared" si="61"/>
        <v>0</v>
      </c>
      <c r="Y121" s="152">
        <f t="shared" si="61"/>
        <v>0</v>
      </c>
      <c r="Z121" s="152">
        <f t="shared" si="61"/>
        <v>0</v>
      </c>
      <c r="AA121" s="152">
        <f t="shared" si="61"/>
        <v>0</v>
      </c>
      <c r="AB121" s="152">
        <f t="shared" si="61"/>
        <v>0</v>
      </c>
      <c r="AC121" s="152">
        <f t="shared" si="61"/>
        <v>0</v>
      </c>
      <c r="AD121" s="152">
        <f t="shared" si="61"/>
        <v>0</v>
      </c>
      <c r="AE121" s="152">
        <f t="shared" si="61"/>
        <v>0</v>
      </c>
      <c r="AF121" s="152">
        <f t="shared" si="61"/>
        <v>0</v>
      </c>
      <c r="AG121" s="152">
        <f t="shared" si="61"/>
        <v>0</v>
      </c>
      <c r="AH121" s="152">
        <f t="shared" si="61"/>
        <v>0</v>
      </c>
      <c r="AI121" s="152">
        <f t="shared" si="61"/>
        <v>0</v>
      </c>
      <c r="AJ121" s="152">
        <f t="shared" si="61"/>
        <v>0</v>
      </c>
      <c r="AK121" s="152">
        <f t="shared" si="61"/>
        <v>0</v>
      </c>
      <c r="AL121" s="152">
        <f t="shared" si="61"/>
        <v>0</v>
      </c>
      <c r="AM121" s="152">
        <f t="shared" si="61"/>
        <v>0</v>
      </c>
      <c r="AN121" s="152">
        <f t="shared" si="61"/>
        <v>0</v>
      </c>
      <c r="AO121" s="152">
        <f t="shared" si="61"/>
        <v>0</v>
      </c>
      <c r="AP121" s="152">
        <f t="shared" si="61"/>
        <v>0</v>
      </c>
      <c r="AQ121" s="152">
        <f t="shared" si="61"/>
        <v>0</v>
      </c>
      <c r="AR121" s="152">
        <f t="shared" si="61"/>
        <v>0</v>
      </c>
    </row>
    <row r="122" spans="1:44" s="144" customFormat="1" x14ac:dyDescent="0.25">
      <c r="B122" s="144" t="s">
        <v>100</v>
      </c>
      <c r="C122" s="149" t="s">
        <v>101</v>
      </c>
      <c r="D122" s="152">
        <f>HEAT_FinAnalýza!D53</f>
        <v>0</v>
      </c>
      <c r="E122" s="173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</row>
    <row r="123" spans="1:44" s="144" customFormat="1" x14ac:dyDescent="0.25">
      <c r="B123" s="144" t="s">
        <v>102</v>
      </c>
      <c r="C123" s="149" t="s">
        <v>76</v>
      </c>
      <c r="F123" s="152">
        <f t="shared" ref="F123:AR123" si="62">-MAX(F109*$D$116,0)</f>
        <v>0</v>
      </c>
      <c r="G123" s="152">
        <f t="shared" si="62"/>
        <v>0</v>
      </c>
      <c r="H123" s="152">
        <f t="shared" si="62"/>
        <v>0</v>
      </c>
      <c r="I123" s="152">
        <f t="shared" si="62"/>
        <v>0</v>
      </c>
      <c r="J123" s="152">
        <f t="shared" si="62"/>
        <v>0</v>
      </c>
      <c r="K123" s="152">
        <f t="shared" si="62"/>
        <v>0</v>
      </c>
      <c r="L123" s="152">
        <f t="shared" si="62"/>
        <v>0</v>
      </c>
      <c r="M123" s="152">
        <f t="shared" si="62"/>
        <v>0</v>
      </c>
      <c r="N123" s="152">
        <f t="shared" si="62"/>
        <v>0</v>
      </c>
      <c r="O123" s="152">
        <f t="shared" si="62"/>
        <v>0</v>
      </c>
      <c r="P123" s="152">
        <f t="shared" si="62"/>
        <v>0</v>
      </c>
      <c r="Q123" s="152">
        <f t="shared" si="62"/>
        <v>0</v>
      </c>
      <c r="R123" s="152">
        <f t="shared" si="62"/>
        <v>0</v>
      </c>
      <c r="S123" s="152">
        <f t="shared" si="62"/>
        <v>0</v>
      </c>
      <c r="T123" s="152">
        <f t="shared" si="62"/>
        <v>0</v>
      </c>
      <c r="U123" s="152">
        <f t="shared" si="62"/>
        <v>0</v>
      </c>
      <c r="V123" s="152">
        <f t="shared" si="62"/>
        <v>0</v>
      </c>
      <c r="W123" s="152">
        <f t="shared" si="62"/>
        <v>0</v>
      </c>
      <c r="X123" s="152">
        <f t="shared" si="62"/>
        <v>0</v>
      </c>
      <c r="Y123" s="152">
        <f t="shared" si="62"/>
        <v>0</v>
      </c>
      <c r="Z123" s="152">
        <f t="shared" si="62"/>
        <v>0</v>
      </c>
      <c r="AA123" s="152">
        <f t="shared" si="62"/>
        <v>0</v>
      </c>
      <c r="AB123" s="152">
        <f t="shared" si="62"/>
        <v>0</v>
      </c>
      <c r="AC123" s="152">
        <f t="shared" si="62"/>
        <v>0</v>
      </c>
      <c r="AD123" s="152">
        <f t="shared" si="62"/>
        <v>0</v>
      </c>
      <c r="AE123" s="152">
        <f t="shared" si="62"/>
        <v>0</v>
      </c>
      <c r="AF123" s="152">
        <f t="shared" si="62"/>
        <v>0</v>
      </c>
      <c r="AG123" s="152">
        <f t="shared" si="62"/>
        <v>0</v>
      </c>
      <c r="AH123" s="152">
        <f t="shared" si="62"/>
        <v>0</v>
      </c>
      <c r="AI123" s="152">
        <f t="shared" si="62"/>
        <v>0</v>
      </c>
      <c r="AJ123" s="152">
        <f t="shared" si="62"/>
        <v>0</v>
      </c>
      <c r="AK123" s="152">
        <f t="shared" si="62"/>
        <v>0</v>
      </c>
      <c r="AL123" s="152">
        <f t="shared" si="62"/>
        <v>0</v>
      </c>
      <c r="AM123" s="152">
        <f t="shared" si="62"/>
        <v>0</v>
      </c>
      <c r="AN123" s="152">
        <f t="shared" si="62"/>
        <v>0</v>
      </c>
      <c r="AO123" s="152">
        <f t="shared" si="62"/>
        <v>0</v>
      </c>
      <c r="AP123" s="152">
        <f t="shared" si="62"/>
        <v>0</v>
      </c>
      <c r="AQ123" s="152">
        <f t="shared" si="62"/>
        <v>0</v>
      </c>
      <c r="AR123" s="152">
        <f t="shared" si="62"/>
        <v>0</v>
      </c>
    </row>
    <row r="124" spans="1:44" s="144" customFormat="1" x14ac:dyDescent="0.25">
      <c r="B124" s="174" t="s">
        <v>103</v>
      </c>
      <c r="C124" s="175" t="s">
        <v>76</v>
      </c>
      <c r="D124" s="174"/>
      <c r="E124" s="174"/>
      <c r="F124" s="176">
        <f t="shared" ref="F124:AR124" si="63">SUM(F120,F121,F123)</f>
        <v>0</v>
      </c>
      <c r="G124" s="176">
        <f t="shared" si="63"/>
        <v>0</v>
      </c>
      <c r="H124" s="176">
        <f t="shared" si="63"/>
        <v>0</v>
      </c>
      <c r="I124" s="176">
        <f t="shared" si="63"/>
        <v>0</v>
      </c>
      <c r="J124" s="176">
        <f t="shared" si="63"/>
        <v>0</v>
      </c>
      <c r="K124" s="176">
        <f t="shared" si="63"/>
        <v>0</v>
      </c>
      <c r="L124" s="176">
        <f t="shared" si="63"/>
        <v>0</v>
      </c>
      <c r="M124" s="176">
        <f t="shared" si="63"/>
        <v>0</v>
      </c>
      <c r="N124" s="176">
        <f t="shared" si="63"/>
        <v>0</v>
      </c>
      <c r="O124" s="176">
        <f t="shared" si="63"/>
        <v>0</v>
      </c>
      <c r="P124" s="176">
        <f t="shared" si="63"/>
        <v>0</v>
      </c>
      <c r="Q124" s="176">
        <f t="shared" si="63"/>
        <v>0</v>
      </c>
      <c r="R124" s="176">
        <f t="shared" si="63"/>
        <v>0</v>
      </c>
      <c r="S124" s="176">
        <f t="shared" si="63"/>
        <v>0</v>
      </c>
      <c r="T124" s="176">
        <f t="shared" si="63"/>
        <v>0</v>
      </c>
      <c r="U124" s="176">
        <f t="shared" si="63"/>
        <v>0</v>
      </c>
      <c r="V124" s="176">
        <f t="shared" si="63"/>
        <v>0</v>
      </c>
      <c r="W124" s="176">
        <f t="shared" si="63"/>
        <v>0</v>
      </c>
      <c r="X124" s="176">
        <f t="shared" si="63"/>
        <v>0</v>
      </c>
      <c r="Y124" s="176">
        <f t="shared" si="63"/>
        <v>0</v>
      </c>
      <c r="Z124" s="176">
        <f t="shared" si="63"/>
        <v>0</v>
      </c>
      <c r="AA124" s="176">
        <f t="shared" si="63"/>
        <v>0</v>
      </c>
      <c r="AB124" s="176">
        <f t="shared" si="63"/>
        <v>0</v>
      </c>
      <c r="AC124" s="176">
        <f t="shared" si="63"/>
        <v>0</v>
      </c>
      <c r="AD124" s="176">
        <f t="shared" si="63"/>
        <v>0</v>
      </c>
      <c r="AE124" s="176">
        <f t="shared" si="63"/>
        <v>0</v>
      </c>
      <c r="AF124" s="176">
        <f t="shared" si="63"/>
        <v>0</v>
      </c>
      <c r="AG124" s="176">
        <f t="shared" si="63"/>
        <v>0</v>
      </c>
      <c r="AH124" s="176">
        <f t="shared" si="63"/>
        <v>0</v>
      </c>
      <c r="AI124" s="176">
        <f t="shared" si="63"/>
        <v>0</v>
      </c>
      <c r="AJ124" s="176">
        <f t="shared" si="63"/>
        <v>0</v>
      </c>
      <c r="AK124" s="176">
        <f t="shared" si="63"/>
        <v>0</v>
      </c>
      <c r="AL124" s="176">
        <f t="shared" si="63"/>
        <v>0</v>
      </c>
      <c r="AM124" s="176">
        <f t="shared" si="63"/>
        <v>0</v>
      </c>
      <c r="AN124" s="176">
        <f t="shared" si="63"/>
        <v>0</v>
      </c>
      <c r="AO124" s="176">
        <f t="shared" si="63"/>
        <v>0</v>
      </c>
      <c r="AP124" s="176">
        <f t="shared" si="63"/>
        <v>0</v>
      </c>
      <c r="AQ124" s="176">
        <f t="shared" si="63"/>
        <v>0</v>
      </c>
      <c r="AR124" s="176">
        <f t="shared" si="63"/>
        <v>0</v>
      </c>
    </row>
    <row r="125" spans="1:44" s="144" customFormat="1" x14ac:dyDescent="0.25"/>
    <row r="126" spans="1:44" s="144" customFormat="1" x14ac:dyDescent="0.25"/>
    <row r="127" spans="1:44" s="144" customFormat="1" x14ac:dyDescent="0.25"/>
    <row r="128" spans="1:44" s="144" customFormat="1" x14ac:dyDescent="0.25"/>
  </sheetData>
  <sheetProtection algorithmName="SHA-512" hashValue="ISG4YYVi/qOkElm56yO9NBnoP3BAbtCSEjVkFB1TT6QyNvUJUKUvw7iH7DCMQ5/Wq/8irysRZSdRtaKYjanV8g==" saltValue="KPj2MSwsopoCz7x4CTEvrA==" spinCount="100000" sheet="1" objects="1" scenarios="1" insertRows="0"/>
  <conditionalFormatting sqref="F1:AR22 F24:AR35">
    <cfRule type="expression" dxfId="1" priority="2">
      <formula>F$3=0</formula>
    </cfRule>
  </conditionalFormatting>
  <conditionalFormatting sqref="F23:AR23">
    <cfRule type="expression" dxfId="0" priority="1">
      <formula>F$3=0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865a0a-337e-472f-ac13-727acfb9be86">
      <Terms xmlns="http://schemas.microsoft.com/office/infopath/2007/PartnerControls"/>
    </lcf76f155ced4ddcb4097134ff3c332f>
    <TaxCatchAll xmlns="283a937d-ce64-42aa-9f0a-cf322f05385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D908FD8C8D5449594C6414C4E5FAE" ma:contentTypeVersion="16" ma:contentTypeDescription="Create a new document." ma:contentTypeScope="" ma:versionID="4baa43bb7cefccc1a27a4c81e54708a8">
  <xsd:schema xmlns:xsd="http://www.w3.org/2001/XMLSchema" xmlns:xs="http://www.w3.org/2001/XMLSchema" xmlns:p="http://schemas.microsoft.com/office/2006/metadata/properties" xmlns:ns2="e2865a0a-337e-472f-ac13-727acfb9be86" xmlns:ns3="283a937d-ce64-42aa-9f0a-cf322f05385e" targetNamespace="http://schemas.microsoft.com/office/2006/metadata/properties" ma:root="true" ma:fieldsID="839caae02831bab20c96caaee16230d7" ns2:_="" ns3:_="">
    <xsd:import namespace="e2865a0a-337e-472f-ac13-727acfb9be86"/>
    <xsd:import namespace="283a937d-ce64-42aa-9f0a-cf322f053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a0a-337e-472f-ac13-727acfb9b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6bd319-fc87-46e6-bfd4-94ca674375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a937d-ce64-42aa-9f0a-cf322f053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8ad833-0f94-406b-9115-5d4d9eb66df3}" ma:internalName="TaxCatchAll" ma:showField="CatchAllData" ma:web="283a937d-ce64-42aa-9f0a-cf322f053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67B835-6D09-40B9-82D0-A739BE60F0B9}">
  <ds:schemaRefs>
    <ds:schemaRef ds:uri="e2865a0a-337e-472f-ac13-727acfb9be86"/>
    <ds:schemaRef ds:uri="283a937d-ce64-42aa-9f0a-cf322f05385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15BC5B-644A-48A6-A24B-084BC81B5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65a0a-337e-472f-ac13-727acfb9be86"/>
    <ds:schemaRef ds:uri="283a937d-ce64-42aa-9f0a-cf322f053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70D02A-FE45-4161-B4B3-32071956E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HEAT_Vstupní údaje</vt:lpstr>
      <vt:lpstr>HEAT_FinAnalýza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Veronika</dc:creator>
  <cp:lastModifiedBy>Muzik Oldrich</cp:lastModifiedBy>
  <dcterms:created xsi:type="dcterms:W3CDTF">2022-07-01T08:39:35Z</dcterms:created>
  <dcterms:modified xsi:type="dcterms:W3CDTF">2022-09-01T09:18:22Z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0x010100FD9D908FD8C8D5449594C6414C4E5FAE</vt:lpwstr>
  </property>
  <property fmtid="{D5CDD505-2E9C-101B-9397-08002B2CF9AE}" pid="3" name="MediaServiceImageTags">
    <vt:lpwstr/>
  </property>
</Properties>
</file>